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3"/>
  </bookViews>
  <sheets>
    <sheet name="COMPRAS" sheetId="1" r:id="rId1"/>
    <sheet name="PESSOAL" sheetId="2" r:id="rId2"/>
    <sheet name="P. LICITATÓRIOS" sheetId="3" r:id="rId3"/>
    <sheet name="GERAL" sheetId="4" r:id="rId4"/>
  </sheets>
  <definedNames>
    <definedName name="_xlnm._FilterDatabase" localSheetId="0" hidden="1">COMPRAS!$B$7:$O$120</definedName>
    <definedName name="_xlnm.Print_Area" localSheetId="3">GERAL!$A$1:$M$37</definedName>
    <definedName name="_xlnm.Print_Area" localSheetId="2">'P. LICITATÓRIOS'!$A$1:$N$48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 l="1"/>
  <c r="B10" i="4"/>
  <c r="B13" i="4"/>
  <c r="J20" i="4" s="1"/>
  <c r="B16" i="4"/>
  <c r="B19" i="4"/>
  <c r="B22" i="4"/>
  <c r="D24" i="4"/>
  <c r="J15" i="4"/>
  <c r="J13" i="4"/>
  <c r="J44" i="3"/>
  <c r="J43" i="3"/>
  <c r="J40" i="3"/>
  <c r="J11" i="4" l="1"/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9" i="3"/>
  <c r="J10" i="3"/>
  <c r="J11" i="3"/>
  <c r="J12" i="3"/>
  <c r="J13" i="3"/>
  <c r="J14" i="3"/>
  <c r="J15" i="3"/>
  <c r="J16" i="3"/>
  <c r="J17" i="3"/>
  <c r="J18" i="3"/>
  <c r="J8" i="3"/>
  <c r="L34" i="2"/>
  <c r="I12" i="2"/>
  <c r="L12" i="2" s="1"/>
  <c r="H12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8" i="2"/>
  <c r="J23" i="1" l="1"/>
  <c r="J102" i="1"/>
  <c r="J111" i="1"/>
  <c r="J110" i="1"/>
  <c r="J109" i="1"/>
  <c r="J108" i="1"/>
  <c r="J51" i="1" l="1"/>
  <c r="J50" i="1"/>
  <c r="J49" i="1"/>
  <c r="J48" i="1"/>
  <c r="J47" i="1"/>
  <c r="J38" i="1"/>
  <c r="J39" i="1"/>
  <c r="J40" i="1"/>
  <c r="J41" i="1"/>
  <c r="J42" i="1"/>
  <c r="J43" i="1"/>
  <c r="J37" i="1"/>
  <c r="J27" i="1"/>
  <c r="J28" i="1"/>
  <c r="J29" i="1"/>
  <c r="J30" i="1"/>
  <c r="J31" i="1"/>
  <c r="J32" i="1"/>
  <c r="J33" i="1"/>
  <c r="J34" i="1"/>
  <c r="J35" i="1"/>
  <c r="J36" i="1"/>
  <c r="J44" i="1"/>
  <c r="J24" i="1"/>
  <c r="J26" i="1"/>
  <c r="J25" i="1"/>
  <c r="J21" i="1"/>
  <c r="J18" i="1"/>
  <c r="J17" i="1"/>
  <c r="J14" i="1" l="1"/>
  <c r="J13" i="1"/>
  <c r="J12" i="1"/>
  <c r="J11" i="1"/>
  <c r="J10" i="1"/>
  <c r="J15" i="1"/>
  <c r="J100" i="1"/>
  <c r="J101" i="1"/>
  <c r="J103" i="1"/>
  <c r="J104" i="1"/>
  <c r="J105" i="1"/>
  <c r="J106" i="1"/>
  <c r="J10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69" i="1"/>
  <c r="J70" i="1"/>
  <c r="J71" i="1"/>
  <c r="J72" i="1"/>
  <c r="J73" i="1"/>
  <c r="J74" i="1"/>
  <c r="J75" i="1"/>
  <c r="J76" i="1"/>
  <c r="J77" i="1"/>
  <c r="J78" i="1"/>
  <c r="J79" i="1"/>
  <c r="J80" i="1"/>
  <c r="J22" i="1"/>
  <c r="J45" i="1"/>
  <c r="J46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9" i="1"/>
  <c r="J16" i="1"/>
  <c r="J19" i="1"/>
  <c r="J20" i="1"/>
  <c r="J8" i="1"/>
  <c r="J116" i="1" l="1"/>
  <c r="J8" i="4" s="1"/>
  <c r="L24" i="4" s="1"/>
  <c r="M25" i="4" s="1"/>
</calcChain>
</file>

<file path=xl/sharedStrings.xml><?xml version="1.0" encoding="utf-8"?>
<sst xmlns="http://schemas.openxmlformats.org/spreadsheetml/2006/main" count="1172" uniqueCount="282">
  <si>
    <t>N°</t>
  </si>
  <si>
    <t>NOME DO CONTRATADO</t>
  </si>
  <si>
    <t>CPF/CNPJ</t>
  </si>
  <si>
    <t>N° DO PROCESSO</t>
  </si>
  <si>
    <t>DESCRIÇÃO OBJETO</t>
  </si>
  <si>
    <t>QUANTIDADE</t>
  </si>
  <si>
    <t>VALOR UNITÁRIO</t>
  </si>
  <si>
    <t>VALOR TOTAL</t>
  </si>
  <si>
    <t>FUNDAMENTO LEGAL</t>
  </si>
  <si>
    <t>DATA</t>
  </si>
  <si>
    <t>TERMO DE REFERÊNCIA OU EDITAL</t>
  </si>
  <si>
    <t>INSTRUMENTO CONTRATUAL</t>
  </si>
  <si>
    <t>NÚMERO DE NOTA DE EMPENHO</t>
  </si>
  <si>
    <t>DESTINAÇÃO DO BENS ADQUIRIDOS OU DA PRESTAÇÃO DE SERVIÇO</t>
  </si>
  <si>
    <t>PREFEITURA MUNICIPAL DE SÃO JOSÉ DA VARGINHA</t>
  </si>
  <si>
    <t>SECRETARIA MUNICIPAL DA ADMINISTRAÇÃO</t>
  </si>
  <si>
    <t>CONTROLADORIA INTERNA</t>
  </si>
  <si>
    <t>COMPRAS POR DISPENSA OU INEXIGIBILIDADE DE LICITAÇÃO PARA O ENFRENTAMENTO AO COVID 19 - EXERCÍCIO 2020</t>
  </si>
  <si>
    <t>Art. 4 da Lei 13979/2020</t>
  </si>
  <si>
    <t>Pequeno Príncipe Serviço de Saúde LTDA</t>
  </si>
  <si>
    <t>15.022.331/0001-08</t>
  </si>
  <si>
    <t>73/2020</t>
  </si>
  <si>
    <t>Álcool em Gel 70% - 65° INPM - Galão c UND de 2 Litros</t>
  </si>
  <si>
    <t>Projeto Básico</t>
  </si>
  <si>
    <t>Secretaria de Saúde</t>
  </si>
  <si>
    <t>74/2020</t>
  </si>
  <si>
    <t>Termometro Digital Infravermelho C Und</t>
  </si>
  <si>
    <t>Edilson Aparecido da Silva</t>
  </si>
  <si>
    <t>27.651.175/0001-15</t>
  </si>
  <si>
    <t>79/2020</t>
  </si>
  <si>
    <t>Máscara de Proteção N95</t>
  </si>
  <si>
    <t>Comercial Gercofer LTDA</t>
  </si>
  <si>
    <t>10.916.671/0001-50</t>
  </si>
  <si>
    <t>78/2020</t>
  </si>
  <si>
    <t>Máscara de Proteção PFF-1 Com Válvula</t>
  </si>
  <si>
    <t>Jaci de Freitas</t>
  </si>
  <si>
    <t>97.530.514/0001-90</t>
  </si>
  <si>
    <t>76/2020</t>
  </si>
  <si>
    <t>Gravação em CD para Divulgação</t>
  </si>
  <si>
    <t>Serviço de Divulgação em Carro de Som</t>
  </si>
  <si>
    <t>Minas Médica do Brasil LTDA</t>
  </si>
  <si>
    <t>03.947.887/0001-18</t>
  </si>
  <si>
    <t>77/2020</t>
  </si>
  <si>
    <t>Cardioversor Desfibrilador, com monitor e módulo marcapasso, módulo de transporte e Ecg com impressora</t>
  </si>
  <si>
    <t>Monitor Multipsrametros Ecg + SP02 + PANI + Temperatura, para sala de Emergência Adulto Infantil</t>
  </si>
  <si>
    <t>Bomba de Fusão</t>
  </si>
  <si>
    <t>Para Cópias LTDA</t>
  </si>
  <si>
    <t>04.910.830/0001-07</t>
  </si>
  <si>
    <t>86/2020</t>
  </si>
  <si>
    <t>Faixa de Lona Impressa 3,0 * 0,80 Mts</t>
  </si>
  <si>
    <t>83/2020</t>
  </si>
  <si>
    <t>Capote Manga Longa TNT (Macacão Lavável)</t>
  </si>
  <si>
    <t>84/2020</t>
  </si>
  <si>
    <t>Máscara Cirúrgica Tripla Descartável</t>
  </si>
  <si>
    <t>Claudiane da Conceição dos Santos Silva</t>
  </si>
  <si>
    <t>12.346.378/0001-20</t>
  </si>
  <si>
    <t>95/2020</t>
  </si>
  <si>
    <t>Máscara TNT 80 Grmas Silkada com Brasão da Prefeitura, com elásticos em embalagem individual, lacrada e higienizada (Lavável)</t>
  </si>
  <si>
    <t>100/2020</t>
  </si>
  <si>
    <t>Centroeste Assistência Técnica e Comércio</t>
  </si>
  <si>
    <t>19.038.069/0001-32</t>
  </si>
  <si>
    <t>98/2020</t>
  </si>
  <si>
    <t>Óculos de Proteção Hospitalar Cor Transparente</t>
  </si>
  <si>
    <t>Destak Distribuidora de Produtos e Equipamentos Hospitalares</t>
  </si>
  <si>
    <t>35.797.639/0001-24</t>
  </si>
  <si>
    <t>121/2020</t>
  </si>
  <si>
    <t>Lixeira para Segregação de Lixo Comum e Hospitalar</t>
  </si>
  <si>
    <t>119/2020</t>
  </si>
  <si>
    <t>Lixeira de 50 Litros para Segregação de Lixo Comum e Hospitalar</t>
  </si>
  <si>
    <t>Big Pel- Papéis e Embalagem LTDA</t>
  </si>
  <si>
    <t>02.315.804/0001-05</t>
  </si>
  <si>
    <t>116/2020</t>
  </si>
  <si>
    <t>Resolução n° 02 de 09/04/2020 - Decreto n° 06 de 20/03/2020</t>
  </si>
  <si>
    <t>Saco plástico 50*90 Alta Densidade para Montagem de Cesta Básica</t>
  </si>
  <si>
    <t>Secretaria de Educação</t>
  </si>
  <si>
    <t>Cama Hospitalar</t>
  </si>
  <si>
    <t>Colchão 100% Napa para Cama Hospitalar</t>
  </si>
  <si>
    <t>Travesseiro com Capa</t>
  </si>
  <si>
    <t>Poltrona Hospitalar para Administrar Medicação</t>
  </si>
  <si>
    <t>Cadeira de Banho</t>
  </si>
  <si>
    <t>Foco de Luz Auxiliar para Consultório Médico</t>
  </si>
  <si>
    <t>Biombo Duplo Hospitalar</t>
  </si>
  <si>
    <t>Máscara de Venturi Adulto</t>
  </si>
  <si>
    <t>Máscara de Venturi Infantil</t>
  </si>
  <si>
    <t>120/2020</t>
  </si>
  <si>
    <t>Bombona para segregação de lixo comum e Hospitalar</t>
  </si>
  <si>
    <t>124/2020</t>
  </si>
  <si>
    <t>Tenda 06*06 Metros</t>
  </si>
  <si>
    <t>122/2020</t>
  </si>
  <si>
    <t>123/2020</t>
  </si>
  <si>
    <t>DESTINAÇÃO DA PRESTAÇÃO DE SERVIÇO</t>
  </si>
  <si>
    <t>Centrofer Eletro Conexões LTDA</t>
  </si>
  <si>
    <t>10.562.092/0001-57</t>
  </si>
  <si>
    <t>117/2020</t>
  </si>
  <si>
    <t>Fita de Sinalização Zebrada Preta e Amarela - Rolo 150 Mts</t>
  </si>
  <si>
    <t>Centroostes Ferramentas e Comércio LTDA</t>
  </si>
  <si>
    <t>23.219.066/0001-72</t>
  </si>
  <si>
    <t>118/2020</t>
  </si>
  <si>
    <t>Cone de Sinalização Laranja e Branco 75 CM</t>
  </si>
  <si>
    <t>08.583.629/0001-13</t>
  </si>
  <si>
    <t>132/2020</t>
  </si>
  <si>
    <t>Eletrodos Descartáveis - CX C/50</t>
  </si>
  <si>
    <t>Máscara N95</t>
  </si>
  <si>
    <t>Protetor Facial em Acrílico</t>
  </si>
  <si>
    <t>Luva Descartável  - P - Caixa c/100</t>
  </si>
  <si>
    <t>Luva Descartável  - M - Caixa c/100</t>
  </si>
  <si>
    <t>Luva Descartável  - G - Caixa c/100</t>
  </si>
  <si>
    <t>Conceitos Com. De Art. De Uso Comercial</t>
  </si>
  <si>
    <t>133/2020</t>
  </si>
  <si>
    <t>Máscara Cirúrgica Tripla</t>
  </si>
  <si>
    <t>Termometro Digital Infravermelho sem Contato com a Pele</t>
  </si>
  <si>
    <t>Ambu Adulto Completo</t>
  </si>
  <si>
    <t>Ambu Infantil Completo</t>
  </si>
  <si>
    <t>Ambu Neonatal Completo</t>
  </si>
  <si>
    <t>134/2020</t>
  </si>
  <si>
    <t>135/2020</t>
  </si>
  <si>
    <t>Suporte para Papel Toalha</t>
  </si>
  <si>
    <t>Dispenser para Álcool Gel</t>
  </si>
  <si>
    <t>136/2020</t>
  </si>
  <si>
    <t>137/2020</t>
  </si>
  <si>
    <t>136/200</t>
  </si>
  <si>
    <t>138/2020</t>
  </si>
  <si>
    <t>139/2020</t>
  </si>
  <si>
    <t>140/2020</t>
  </si>
  <si>
    <t>141/2020</t>
  </si>
  <si>
    <t>Lâmpada de Emergência</t>
  </si>
  <si>
    <t>142/2020</t>
  </si>
  <si>
    <t>Álcool em Gel 70% - 500 ML</t>
  </si>
  <si>
    <t>108/2020</t>
  </si>
  <si>
    <t>Panfleto Papel Couche 90 Gramas 4*0 Cores Tamanho 15*21 CM</t>
  </si>
  <si>
    <t>Blue Kabana Confeccções LTDA</t>
  </si>
  <si>
    <t>10.782.849/0001-18</t>
  </si>
  <si>
    <t>147/2020</t>
  </si>
  <si>
    <t>Jaleco Descartável TNT 40, Mangas Longas, Cinto, Tamanho único G</t>
  </si>
  <si>
    <t>Tidmed Comércio de Equipamentos e Materiais Médicos</t>
  </si>
  <si>
    <t>24.400.296/0001-04</t>
  </si>
  <si>
    <t>125/2020</t>
  </si>
  <si>
    <t>Dispenser para Sabão</t>
  </si>
  <si>
    <t>Cadeira de Rodas Adulto</t>
  </si>
  <si>
    <t>126/2020</t>
  </si>
  <si>
    <t>127/2020</t>
  </si>
  <si>
    <t>128/2020</t>
  </si>
  <si>
    <t>129/2020</t>
  </si>
  <si>
    <t>Mangueira de Oxigênio de Látex</t>
  </si>
  <si>
    <t>130/2020</t>
  </si>
  <si>
    <t>Óculos de Proteção Hospitalar</t>
  </si>
  <si>
    <t>131/2020</t>
  </si>
  <si>
    <t>Álcool 70% - 1 Litro</t>
  </si>
  <si>
    <t>194/2020</t>
  </si>
  <si>
    <t>Bomba de Infusão</t>
  </si>
  <si>
    <t>Observação</t>
  </si>
  <si>
    <t>Locação de Equipamentos Hospitalares a fim de equipar a sala de Urgência.</t>
  </si>
  <si>
    <t>Divulgação em carro de som nos dias 23,25,27 de Março do Pronunciamento da Secretaria Municipal de Saúde sobre a Epidemia - em todo o município e nos Distritos de Conquista e Lagoa Preta</t>
  </si>
  <si>
    <t>Aquisição de Faixas com direzes educativos para campanha contra o Covid 19</t>
  </si>
  <si>
    <t>Comercial Santana Soluções LTDA</t>
  </si>
  <si>
    <t>32.662.320/0001-01</t>
  </si>
  <si>
    <t>220/2020</t>
  </si>
  <si>
    <t>Termômetro Digital Infravermelho sem contato com a pele</t>
  </si>
  <si>
    <t>Touca para cabelo em TNT com elástico</t>
  </si>
  <si>
    <t>Teste rápido para Covid-19 IGG e IGM com resultados disponível em no máximo 95%, Especificidade de no mínimo 99%</t>
  </si>
  <si>
    <t>Oxímetro de pulso portátil de dedo de alta precisão para Uso Profissional</t>
  </si>
  <si>
    <t>Fornecimento de Materiais Hospitalares e Testes Rápidos para a Secretaria de Saúde</t>
  </si>
  <si>
    <t>Textmedy Indústria Textil Hospitalar</t>
  </si>
  <si>
    <t>30.235.701/0001-70</t>
  </si>
  <si>
    <t>176/2020</t>
  </si>
  <si>
    <t>Lençol Percal 180 Fios 2,50 * 1,60 personalizado com os dizeres "Secretaria Municipal de Saúde de São José da Varginha"</t>
  </si>
  <si>
    <t>Comercial Soares &amp; Mota LTDA</t>
  </si>
  <si>
    <t>08.648.188/0001-90</t>
  </si>
  <si>
    <t>113/2020</t>
  </si>
  <si>
    <t>Juliana Nogueira da Silva Maia</t>
  </si>
  <si>
    <t>066.213.006-54</t>
  </si>
  <si>
    <t>Inciso IX, do Art. 37 da Constituição Federal / Lei Municipal n° 702 de 28 de Junho de 2017</t>
  </si>
  <si>
    <t>Enfermeira 40 Horas</t>
  </si>
  <si>
    <t>EDITAL</t>
  </si>
  <si>
    <t>Enfermeira 20 Horas</t>
  </si>
  <si>
    <t>Contrato</t>
  </si>
  <si>
    <t>Raquel Rosa Lima</t>
  </si>
  <si>
    <t>992.053.196-00</t>
  </si>
  <si>
    <t>Maria das Dores Soares</t>
  </si>
  <si>
    <t>002.944.616-39</t>
  </si>
  <si>
    <t>Érica Vilaça Duarte</t>
  </si>
  <si>
    <t>015.365.446-55</t>
  </si>
  <si>
    <t>Laís Almeida Soares Barbosa</t>
  </si>
  <si>
    <t>081.445.656-14</t>
  </si>
  <si>
    <t>Ester Junya Souza Silva</t>
  </si>
  <si>
    <t>Atendente de Saúde</t>
  </si>
  <si>
    <t>Vitória Cândida Batista Martins</t>
  </si>
  <si>
    <t>Clenira Gonçalves dos Santos</t>
  </si>
  <si>
    <t>Lucas da Silva Rodrigues</t>
  </si>
  <si>
    <t>Vânia Luiza Alves  Silva</t>
  </si>
  <si>
    <t>Linda Gabriela de Souza Cordeiro</t>
  </si>
  <si>
    <t>Taiala dos Santos Silva e Silva</t>
  </si>
  <si>
    <t>Flávia Fernandes Braga</t>
  </si>
  <si>
    <t>Isabel Cristina Fernades dos Santos</t>
  </si>
  <si>
    <t>Natielly Bruna da Costa</t>
  </si>
  <si>
    <t>Camila Cássia Toste Santos</t>
  </si>
  <si>
    <t>Maria Lúcia Gomes da Costa</t>
  </si>
  <si>
    <t>Julia Maria de Araújo Silva</t>
  </si>
  <si>
    <t>Sueli Ferreira de Araújo Silva</t>
  </si>
  <si>
    <t>Lucilene Rodrigues de Souza Domingos</t>
  </si>
  <si>
    <t>Maria Alice Miranda</t>
  </si>
  <si>
    <t>Adriana Maria da Silva</t>
  </si>
  <si>
    <t>VALOR RECEBIDO EM: JULHO 2020</t>
  </si>
  <si>
    <t>VALOR RECEBIDO EM: AGOSTO 2020</t>
  </si>
  <si>
    <t>VALOR RECEBIDO EM: SETEMBRO 2020</t>
  </si>
  <si>
    <t>VALOR RECEBIDO EM: OUTUBRO 2020</t>
  </si>
  <si>
    <t>VALOR RECEBIDO EM: NOVEMBRO 2020</t>
  </si>
  <si>
    <t>VALOR RECEBIDO EM: DEZEMBRO 2020</t>
  </si>
  <si>
    <t>VERBAS RECISÓRIAS</t>
  </si>
  <si>
    <t>155.470.076-09</t>
  </si>
  <si>
    <t>02-2020</t>
  </si>
  <si>
    <t>139.826.626-48</t>
  </si>
  <si>
    <t>100.207.676-50</t>
  </si>
  <si>
    <t>137.652.316-73</t>
  </si>
  <si>
    <t>133.605.846-35</t>
  </si>
  <si>
    <t>145.834.196-86</t>
  </si>
  <si>
    <t>074.602.506-86</t>
  </si>
  <si>
    <t>067.123.826-45</t>
  </si>
  <si>
    <t>038.067.816-05</t>
  </si>
  <si>
    <t>015.851.986-84</t>
  </si>
  <si>
    <t>137.000.796-56</t>
  </si>
  <si>
    <t>057.354.776-92</t>
  </si>
  <si>
    <t>081.593.576-56</t>
  </si>
  <si>
    <t>080.400.836-13</t>
  </si>
  <si>
    <t>075.517.456-96</t>
  </si>
  <si>
    <t>704.999.506-15</t>
  </si>
  <si>
    <t>CONTRATAÇÃO DE PESSOAL CONFORME EDITAL PARA BARREIRA SANITÁRIA, FICAIS DA VIGILÂNCIA SANITÁRIA E REFORÇOS NAS UNIDADES DE SAÚDE NO ENFRENTAMENTO AO COVID 19 - EXERCÍCIO 2020</t>
  </si>
  <si>
    <t>835.544.406-04</t>
  </si>
  <si>
    <t>Bárbara Vitória Barbosa Cunha</t>
  </si>
  <si>
    <t>Fiscal Sanitário</t>
  </si>
  <si>
    <t>081.506.816-63</t>
  </si>
  <si>
    <t>Larissa do Nascimento Alves</t>
  </si>
  <si>
    <t>081.508.736-51</t>
  </si>
  <si>
    <t>Katlen Ferreira Alves de Abreu</t>
  </si>
  <si>
    <t>162.588.506-77</t>
  </si>
  <si>
    <t>COMPRAS POR  LICITAÇÃO PARA O ENFRENTAMENTO AO COVID 19 - EXERCÍCIO 2020</t>
  </si>
  <si>
    <t>Megadec Distribuidora LTDA</t>
  </si>
  <si>
    <t>28.157.903/0001-08</t>
  </si>
  <si>
    <t>29/2020</t>
  </si>
  <si>
    <t>Portaria 369/2020</t>
  </si>
  <si>
    <t>Batata Inglesa Lisa</t>
  </si>
  <si>
    <t>Cebola Pera (amarela)</t>
  </si>
  <si>
    <t>Cenoura Vermelha</t>
  </si>
  <si>
    <t>Beterraba</t>
  </si>
  <si>
    <t>Cará</t>
  </si>
  <si>
    <t>Alho in Natura</t>
  </si>
  <si>
    <t>Repolho liso</t>
  </si>
  <si>
    <t>Abóbora tipo Moranga</t>
  </si>
  <si>
    <t>Banana Prata</t>
  </si>
  <si>
    <t>Maça fuji ou gala</t>
  </si>
  <si>
    <t>Cesta Básica</t>
  </si>
  <si>
    <t>Referente ao fornecimento de cesta básica e alimentos destinados aos idosos e deficientes referenciados pela APAE de acordo com a Portaria 369/2020 do Ministério da Cidadania sobre Ações do COVID19</t>
  </si>
  <si>
    <t>Secretaria de Des. Social</t>
  </si>
  <si>
    <t>Paramed Serviços Médicos</t>
  </si>
  <si>
    <t>20.080.857/0001-76</t>
  </si>
  <si>
    <t>43/2020</t>
  </si>
  <si>
    <t>Contratação de Serviços Médicos</t>
  </si>
  <si>
    <t>CONTRATAÇÃO DE SERVIÇOS MÉDICOS, PARA PRONTO ATENDIMENTO EM REGIME DE PLANTÃO 06 HORAS , NAS DEPENDÊNCIAS DO CENTRO MUNICIPAL DE SAÚDE, COM HORÁRIO DO PLANTÃO ESTIPULADO PELA SECRETARIA MUNICIPAL DE SAÚDE</t>
  </si>
  <si>
    <t>RECEITAS</t>
  </si>
  <si>
    <t>CREDITADO</t>
  </si>
  <si>
    <t>UTILIZADO</t>
  </si>
  <si>
    <t>DESCRIÇAO DA RECEITA</t>
  </si>
  <si>
    <t>Manutenção das Ações e Serviços Públicos de Saúde (CUSTEIO)</t>
  </si>
  <si>
    <t>Estruturação da Rede de Serviços Públicos de Saúde (Investimento)</t>
  </si>
  <si>
    <t>AFM - Apoio Financeiro aos Municípios</t>
  </si>
  <si>
    <t>PFEC (Lei 173/2020)</t>
  </si>
  <si>
    <t>PORTARIA N° 369 E 378/2020</t>
  </si>
  <si>
    <t>GASTOS COM INSUMOS (SAÚDE)</t>
  </si>
  <si>
    <t>GASTOS COMPRAS EM P. LICITATÓRIO (SAÚDE)</t>
  </si>
  <si>
    <t>GASTOS COMPRAS EM P. LICITATÓRIO (DES. SOCIAL)</t>
  </si>
  <si>
    <t>DESCRITIVO DEMAIS DESPESAS</t>
  </si>
  <si>
    <t>TOTAL RECEITAS</t>
  </si>
  <si>
    <t>GASTOS COM BARREIRA SANITÁRIA/ FISCALIZAÇÃO</t>
  </si>
  <si>
    <t>GASTOS FOLHA  - SECR. SAÚDE -AFM (JUNHO Á DEZEMBRO)</t>
  </si>
  <si>
    <t>DES. SOCIAL</t>
  </si>
  <si>
    <t>SAÚDE</t>
  </si>
  <si>
    <t>TOTAL GASTOS</t>
  </si>
  <si>
    <t>TOTAL + Recursos não utilizados</t>
  </si>
  <si>
    <t>RECURSOS NÃO UTILIZADOS</t>
  </si>
  <si>
    <t>* R$ 3.475,00 FUNDO DE SAÚDE</t>
  </si>
  <si>
    <t>* R$ 49.883,95 FUNDO DES. SOCIAL</t>
  </si>
  <si>
    <t>AFM - Apoio Financeiro aos municípios - Recursos utilizados no pagamento das Folhas dos Funcionários da Saúde entre os meses de Junho á Dezembro 2020 considerando a queda na arrecadação de Tributos devido a Pandemia.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</si>
</sst>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164" fontId="4" fillId="0" borderId="0" xfId="0" applyNumberFormat="1" applyFont="1"/>
    <xf numFmtId="0" fontId="0" fillId="6" borderId="0" xfId="0" applyFill="1"/>
    <xf numFmtId="164" fontId="2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6" fillId="2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2" fillId="2" borderId="0" xfId="0" applyNumberFormat="1" applyFont="1" applyFill="1"/>
    <xf numFmtId="0" fontId="0" fillId="11" borderId="0" xfId="0" applyFill="1"/>
    <xf numFmtId="164" fontId="11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9" xfId="0" applyFill="1" applyBorder="1"/>
    <xf numFmtId="3" fontId="0" fillId="6" borderId="0" xfId="0" applyNumberFormat="1" applyFill="1"/>
    <xf numFmtId="0" fontId="12" fillId="6" borderId="0" xfId="0" applyFont="1" applyFill="1" applyAlignment="1">
      <alignment horizontal="center"/>
    </xf>
    <xf numFmtId="164" fontId="10" fillId="6" borderId="0" xfId="0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164" fontId="4" fillId="2" borderId="0" xfId="0" applyNumberFormat="1" applyFont="1" applyFill="1"/>
    <xf numFmtId="0" fontId="6" fillId="2" borderId="0" xfId="0" applyFont="1" applyFill="1"/>
    <xf numFmtId="0" fontId="2" fillId="2" borderId="0" xfId="0" applyFont="1" applyFill="1"/>
    <xf numFmtId="0" fontId="6" fillId="6" borderId="8" xfId="0" applyFont="1" applyFill="1" applyBorder="1"/>
    <xf numFmtId="0" fontId="6" fillId="6" borderId="10" xfId="0" applyFont="1" applyFill="1" applyBorder="1"/>
    <xf numFmtId="0" fontId="0" fillId="6" borderId="14" xfId="0" applyFill="1" applyBorder="1"/>
    <xf numFmtId="0" fontId="0" fillId="6" borderId="11" xfId="0" applyFill="1" applyBorder="1"/>
    <xf numFmtId="164" fontId="10" fillId="14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right" wrapText="1"/>
    </xf>
    <xf numFmtId="0" fontId="13" fillId="9" borderId="1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164" fontId="10" fillId="12" borderId="0" xfId="0" applyNumberFormat="1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164" fontId="6" fillId="6" borderId="0" xfId="0" applyNumberFormat="1" applyFont="1" applyFill="1" applyBorder="1" applyAlignment="1">
      <alignment horizontal="right"/>
    </xf>
    <xf numFmtId="164" fontId="6" fillId="6" borderId="9" xfId="0" applyNumberFormat="1" applyFont="1" applyFill="1" applyBorder="1" applyAlignment="1">
      <alignment horizontal="right"/>
    </xf>
    <xf numFmtId="164" fontId="6" fillId="6" borderId="0" xfId="1" applyNumberFormat="1" applyFont="1" applyFill="1" applyBorder="1" applyAlignment="1">
      <alignment horizontal="center" vertical="center"/>
    </xf>
    <xf numFmtId="164" fontId="6" fillId="6" borderId="9" xfId="1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164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164" fontId="10" fillId="9" borderId="9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11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/>
    </xf>
    <xf numFmtId="164" fontId="6" fillId="6" borderId="9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164" fontId="16" fillId="13" borderId="12" xfId="0" applyNumberFormat="1" applyFont="1" applyFill="1" applyBorder="1" applyAlignment="1">
      <alignment horizontal="center"/>
    </xf>
    <xf numFmtId="164" fontId="14" fillId="6" borderId="0" xfId="0" applyNumberFormat="1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7" fillId="6" borderId="6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164" fontId="15" fillId="14" borderId="8" xfId="0" applyNumberFormat="1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1009650</xdr:colOff>
      <xdr:row>5</xdr:row>
      <xdr:rowOff>104775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23" b="8730"/>
        <a:stretch/>
      </xdr:blipFill>
      <xdr:spPr>
        <a:xfrm>
          <a:off x="38100" y="76200"/>
          <a:ext cx="1200150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1002067</xdr:colOff>
      <xdr:row>4</xdr:row>
      <xdr:rowOff>114301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23" b="8730"/>
        <a:stretch/>
      </xdr:blipFill>
      <xdr:spPr>
        <a:xfrm>
          <a:off x="0" y="57151"/>
          <a:ext cx="1002067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923925</xdr:colOff>
      <xdr:row>5</xdr:row>
      <xdr:rowOff>104775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23" b="8730"/>
        <a:stretch/>
      </xdr:blipFill>
      <xdr:spPr>
        <a:xfrm>
          <a:off x="38100" y="76200"/>
          <a:ext cx="1200150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123825</xdr:rowOff>
    </xdr:from>
    <xdr:to>
      <xdr:col>2</xdr:col>
      <xdr:colOff>382593</xdr:colOff>
      <xdr:row>5</xdr:row>
      <xdr:rowOff>123825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51" b="9989"/>
        <a:stretch/>
      </xdr:blipFill>
      <xdr:spPr>
        <a:xfrm>
          <a:off x="742951" y="123825"/>
          <a:ext cx="120174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R120"/>
  <sheetViews>
    <sheetView zoomScaleNormal="100" workbookViewId="0">
      <pane ySplit="7" topLeftCell="A83" activePane="bottomLeft" state="frozen"/>
      <selection activeCell="B1" sqref="B1"/>
      <selection pane="bottomLeft" activeCell="H8" sqref="H8:H12"/>
    </sheetView>
  </sheetViews>
  <sheetFormatPr defaultRowHeight="15" x14ac:dyDescent="0.25"/>
  <cols>
    <col min="1" max="1" width="3.42578125" customWidth="1"/>
    <col min="2" max="2" width="30.5703125" customWidth="1"/>
    <col min="3" max="3" width="16.5703125" customWidth="1"/>
    <col min="4" max="4" width="8.7109375" customWidth="1"/>
    <col min="5" max="5" width="14" customWidth="1"/>
    <col min="7" max="7" width="14.7109375" customWidth="1"/>
    <col min="8" max="8" width="10.7109375" customWidth="1"/>
    <col min="9" max="9" width="12.85546875" customWidth="1"/>
    <col min="10" max="10" width="12.5703125" customWidth="1"/>
    <col min="11" max="11" width="12.85546875" customWidth="1"/>
    <col min="12" max="12" width="15" customWidth="1"/>
    <col min="13" max="13" width="13" customWidth="1"/>
    <col min="15" max="15" width="17.5703125" customWidth="1"/>
    <col min="16" max="44" width="9.140625" style="3"/>
  </cols>
  <sheetData>
    <row r="1" spans="1:44" s="3" customFormat="1" x14ac:dyDescent="0.25"/>
    <row r="2" spans="1:44" s="3" customFormat="1" x14ac:dyDescent="0.25">
      <c r="C2" s="4" t="s">
        <v>14</v>
      </c>
    </row>
    <row r="3" spans="1:44" s="3" customFormat="1" x14ac:dyDescent="0.25">
      <c r="C3" s="4" t="s">
        <v>15</v>
      </c>
    </row>
    <row r="4" spans="1:44" s="3" customFormat="1" x14ac:dyDescent="0.25">
      <c r="C4" s="4" t="s">
        <v>16</v>
      </c>
    </row>
    <row r="5" spans="1:44" s="3" customFormat="1" x14ac:dyDescent="0.25"/>
    <row r="6" spans="1:44" s="3" customFormat="1" x14ac:dyDescent="0.25">
      <c r="E6" s="8" t="s">
        <v>17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44" s="2" customFormat="1" ht="48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8</v>
      </c>
      <c r="F7" s="6" t="s">
        <v>9</v>
      </c>
      <c r="G7" s="6" t="s">
        <v>4</v>
      </c>
      <c r="H7" s="6" t="s">
        <v>5</v>
      </c>
      <c r="I7" s="6" t="s">
        <v>6</v>
      </c>
      <c r="J7" s="6" t="s">
        <v>7</v>
      </c>
      <c r="K7" s="7" t="s">
        <v>10</v>
      </c>
      <c r="L7" s="61" t="s">
        <v>150</v>
      </c>
      <c r="M7" s="62"/>
      <c r="N7" s="7" t="s">
        <v>12</v>
      </c>
      <c r="O7" s="7" t="s">
        <v>13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48" x14ac:dyDescent="0.25">
      <c r="A8" s="5">
        <v>1</v>
      </c>
      <c r="B8" s="1" t="s">
        <v>19</v>
      </c>
      <c r="C8" s="1" t="s">
        <v>20</v>
      </c>
      <c r="D8" s="1" t="s">
        <v>21</v>
      </c>
      <c r="E8" s="1" t="s">
        <v>18</v>
      </c>
      <c r="F8" s="11">
        <v>43913</v>
      </c>
      <c r="G8" s="1" t="s">
        <v>22</v>
      </c>
      <c r="H8" s="1">
        <v>50</v>
      </c>
      <c r="I8" s="12">
        <v>58</v>
      </c>
      <c r="J8" s="12">
        <f>I8*H8</f>
        <v>2900</v>
      </c>
      <c r="K8" s="10" t="s">
        <v>23</v>
      </c>
      <c r="L8" s="59"/>
      <c r="M8" s="60"/>
      <c r="N8" s="1">
        <v>1354</v>
      </c>
      <c r="O8" s="1" t="s">
        <v>24</v>
      </c>
    </row>
    <row r="9" spans="1:44" s="13" customFormat="1" ht="48" x14ac:dyDescent="0.25">
      <c r="A9" s="1">
        <v>2</v>
      </c>
      <c r="B9" s="1" t="s">
        <v>19</v>
      </c>
      <c r="C9" s="1" t="s">
        <v>20</v>
      </c>
      <c r="D9" s="1" t="s">
        <v>25</v>
      </c>
      <c r="E9" s="1" t="s">
        <v>18</v>
      </c>
      <c r="F9" s="11">
        <v>43913</v>
      </c>
      <c r="G9" s="1" t="s">
        <v>26</v>
      </c>
      <c r="H9" s="1">
        <v>2</v>
      </c>
      <c r="I9" s="12">
        <v>250</v>
      </c>
      <c r="J9" s="12">
        <f t="shared" ref="J9:J111" si="0">I9*H9</f>
        <v>500</v>
      </c>
      <c r="K9" s="1" t="s">
        <v>23</v>
      </c>
      <c r="L9" s="59"/>
      <c r="M9" s="60"/>
      <c r="N9" s="1">
        <v>1355</v>
      </c>
      <c r="O9" s="1" t="s">
        <v>24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13" customFormat="1" ht="24" x14ac:dyDescent="0.25">
      <c r="A10" s="5">
        <v>3</v>
      </c>
      <c r="B10" s="1" t="s">
        <v>35</v>
      </c>
      <c r="C10" s="1" t="s">
        <v>36</v>
      </c>
      <c r="D10" s="1" t="s">
        <v>37</v>
      </c>
      <c r="E10" s="1" t="s">
        <v>18</v>
      </c>
      <c r="F10" s="11">
        <v>43913</v>
      </c>
      <c r="G10" s="1" t="s">
        <v>38</v>
      </c>
      <c r="H10" s="1">
        <v>1</v>
      </c>
      <c r="I10" s="12">
        <v>40</v>
      </c>
      <c r="J10" s="12">
        <f t="shared" si="0"/>
        <v>40</v>
      </c>
      <c r="K10" s="1" t="s">
        <v>23</v>
      </c>
      <c r="L10" s="63" t="s">
        <v>152</v>
      </c>
      <c r="M10" s="64"/>
      <c r="N10" s="1">
        <v>1357</v>
      </c>
      <c r="O10" s="1" t="s">
        <v>24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13" customFormat="1" ht="36" x14ac:dyDescent="0.25">
      <c r="A11" s="1">
        <v>4</v>
      </c>
      <c r="B11" s="1" t="s">
        <v>35</v>
      </c>
      <c r="C11" s="1" t="s">
        <v>36</v>
      </c>
      <c r="D11" s="1" t="s">
        <v>37</v>
      </c>
      <c r="E11" s="1" t="s">
        <v>18</v>
      </c>
      <c r="F11" s="11">
        <v>43913</v>
      </c>
      <c r="G11" s="1" t="s">
        <v>39</v>
      </c>
      <c r="H11" s="1">
        <v>3</v>
      </c>
      <c r="I11" s="12">
        <v>190</v>
      </c>
      <c r="J11" s="12">
        <f t="shared" si="0"/>
        <v>570</v>
      </c>
      <c r="K11" s="1" t="s">
        <v>23</v>
      </c>
      <c r="L11" s="65"/>
      <c r="M11" s="66"/>
      <c r="N11" s="1">
        <v>1357</v>
      </c>
      <c r="O11" s="1" t="s">
        <v>24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13" customFormat="1" ht="96" x14ac:dyDescent="0.25">
      <c r="A12" s="5">
        <v>5</v>
      </c>
      <c r="B12" s="1" t="s">
        <v>40</v>
      </c>
      <c r="C12" s="1" t="s">
        <v>41</v>
      </c>
      <c r="D12" s="1" t="s">
        <v>42</v>
      </c>
      <c r="E12" s="1" t="s">
        <v>18</v>
      </c>
      <c r="F12" s="11">
        <v>43913</v>
      </c>
      <c r="G12" s="1" t="s">
        <v>43</v>
      </c>
      <c r="H12" s="1">
        <v>6</v>
      </c>
      <c r="I12" s="12">
        <v>1050</v>
      </c>
      <c r="J12" s="12">
        <f t="shared" si="0"/>
        <v>6300</v>
      </c>
      <c r="K12" s="1" t="s">
        <v>23</v>
      </c>
      <c r="L12" s="67" t="s">
        <v>151</v>
      </c>
      <c r="M12" s="68"/>
      <c r="N12" s="1">
        <v>1360</v>
      </c>
      <c r="O12" s="1" t="s">
        <v>24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13" customFormat="1" ht="84" x14ac:dyDescent="0.25">
      <c r="A13" s="5">
        <v>6</v>
      </c>
      <c r="B13" s="1" t="s">
        <v>40</v>
      </c>
      <c r="C13" s="1" t="s">
        <v>41</v>
      </c>
      <c r="D13" s="1" t="s">
        <v>42</v>
      </c>
      <c r="E13" s="1" t="s">
        <v>18</v>
      </c>
      <c r="F13" s="11">
        <v>43913</v>
      </c>
      <c r="G13" s="1" t="s">
        <v>44</v>
      </c>
      <c r="H13" s="1">
        <v>6</v>
      </c>
      <c r="I13" s="12">
        <v>850</v>
      </c>
      <c r="J13" s="12">
        <f t="shared" si="0"/>
        <v>5100</v>
      </c>
      <c r="K13" s="1" t="s">
        <v>23</v>
      </c>
      <c r="L13" s="69"/>
      <c r="M13" s="70"/>
      <c r="N13" s="1">
        <v>1360</v>
      </c>
      <c r="O13" s="1" t="s">
        <v>24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13" customFormat="1" ht="24" x14ac:dyDescent="0.25">
      <c r="A14" s="1">
        <v>7</v>
      </c>
      <c r="B14" s="1" t="s">
        <v>40</v>
      </c>
      <c r="C14" s="1" t="s">
        <v>41</v>
      </c>
      <c r="D14" s="1" t="s">
        <v>42</v>
      </c>
      <c r="E14" s="1" t="s">
        <v>18</v>
      </c>
      <c r="F14" s="11">
        <v>43913</v>
      </c>
      <c r="G14" s="1" t="s">
        <v>45</v>
      </c>
      <c r="H14" s="1">
        <v>12</v>
      </c>
      <c r="I14" s="12">
        <v>300</v>
      </c>
      <c r="J14" s="12">
        <f t="shared" si="0"/>
        <v>3600</v>
      </c>
      <c r="K14" s="1" t="s">
        <v>23</v>
      </c>
      <c r="L14" s="71"/>
      <c r="M14" s="72"/>
      <c r="N14" s="1">
        <v>1360</v>
      </c>
      <c r="O14" s="1" t="s">
        <v>24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13" customFormat="1" ht="36" x14ac:dyDescent="0.25">
      <c r="A15" s="5">
        <v>8</v>
      </c>
      <c r="B15" s="1" t="s">
        <v>31</v>
      </c>
      <c r="C15" s="1" t="s">
        <v>32</v>
      </c>
      <c r="D15" s="1" t="s">
        <v>33</v>
      </c>
      <c r="E15" s="1" t="s">
        <v>18</v>
      </c>
      <c r="F15" s="11">
        <v>43920</v>
      </c>
      <c r="G15" s="1" t="s">
        <v>34</v>
      </c>
      <c r="H15" s="1">
        <v>50</v>
      </c>
      <c r="I15" s="12">
        <v>2.7</v>
      </c>
      <c r="J15" s="12">
        <f t="shared" si="0"/>
        <v>135</v>
      </c>
      <c r="K15" s="1" t="s">
        <v>23</v>
      </c>
      <c r="L15" s="59"/>
      <c r="M15" s="60"/>
      <c r="N15" s="1">
        <v>1373</v>
      </c>
      <c r="O15" s="1" t="s">
        <v>24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13" customFormat="1" ht="24" x14ac:dyDescent="0.25">
      <c r="A16" s="1">
        <v>9</v>
      </c>
      <c r="B16" s="1" t="s">
        <v>27</v>
      </c>
      <c r="C16" s="1" t="s">
        <v>28</v>
      </c>
      <c r="D16" s="1" t="s">
        <v>29</v>
      </c>
      <c r="E16" s="1" t="s">
        <v>18</v>
      </c>
      <c r="F16" s="11">
        <v>43920</v>
      </c>
      <c r="G16" s="1" t="s">
        <v>30</v>
      </c>
      <c r="H16" s="1">
        <v>50</v>
      </c>
      <c r="I16" s="12">
        <v>45</v>
      </c>
      <c r="J16" s="12">
        <f t="shared" si="0"/>
        <v>2250</v>
      </c>
      <c r="K16" s="1" t="s">
        <v>23</v>
      </c>
      <c r="L16" s="59"/>
      <c r="M16" s="60"/>
      <c r="N16" s="1">
        <v>1375</v>
      </c>
      <c r="O16" s="1" t="s">
        <v>24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13" customFormat="1" ht="48" x14ac:dyDescent="0.25">
      <c r="A17" s="5">
        <v>10</v>
      </c>
      <c r="B17" s="1" t="s">
        <v>19</v>
      </c>
      <c r="C17" s="1" t="s">
        <v>20</v>
      </c>
      <c r="D17" s="1" t="s">
        <v>50</v>
      </c>
      <c r="E17" s="1" t="s">
        <v>18</v>
      </c>
      <c r="F17" s="11">
        <v>43925</v>
      </c>
      <c r="G17" s="1" t="s">
        <v>51</v>
      </c>
      <c r="H17" s="1">
        <v>300</v>
      </c>
      <c r="I17" s="12">
        <v>10</v>
      </c>
      <c r="J17" s="12">
        <f t="shared" si="0"/>
        <v>3000</v>
      </c>
      <c r="K17" s="1" t="s">
        <v>23</v>
      </c>
      <c r="L17" s="59"/>
      <c r="M17" s="60"/>
      <c r="N17" s="1">
        <v>1500</v>
      </c>
      <c r="O17" s="1" t="s">
        <v>24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13" customFormat="1" ht="36" x14ac:dyDescent="0.25">
      <c r="A18" s="5">
        <v>11</v>
      </c>
      <c r="B18" s="1" t="s">
        <v>19</v>
      </c>
      <c r="C18" s="1" t="s">
        <v>20</v>
      </c>
      <c r="D18" s="1" t="s">
        <v>52</v>
      </c>
      <c r="E18" s="1" t="s">
        <v>18</v>
      </c>
      <c r="F18" s="11">
        <v>43935</v>
      </c>
      <c r="G18" s="1" t="s">
        <v>53</v>
      </c>
      <c r="H18" s="1">
        <v>1000</v>
      </c>
      <c r="I18" s="12">
        <v>2.5</v>
      </c>
      <c r="J18" s="12">
        <f t="shared" si="0"/>
        <v>2500</v>
      </c>
      <c r="K18" s="1" t="s">
        <v>23</v>
      </c>
      <c r="L18" s="59"/>
      <c r="M18" s="60"/>
      <c r="N18" s="1"/>
      <c r="O18" s="1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s="13" customFormat="1" ht="36" x14ac:dyDescent="0.25">
      <c r="A19" s="1">
        <v>12</v>
      </c>
      <c r="B19" s="1" t="s">
        <v>46</v>
      </c>
      <c r="C19" s="1" t="s">
        <v>47</v>
      </c>
      <c r="D19" s="1" t="s">
        <v>48</v>
      </c>
      <c r="E19" s="1" t="s">
        <v>18</v>
      </c>
      <c r="F19" s="11">
        <v>43935</v>
      </c>
      <c r="G19" s="1" t="s">
        <v>49</v>
      </c>
      <c r="H19" s="1">
        <v>34</v>
      </c>
      <c r="I19" s="12">
        <v>163.65</v>
      </c>
      <c r="J19" s="12">
        <f t="shared" si="0"/>
        <v>5564.1</v>
      </c>
      <c r="K19" s="1" t="s">
        <v>23</v>
      </c>
      <c r="L19" s="59" t="s">
        <v>153</v>
      </c>
      <c r="M19" s="60"/>
      <c r="N19" s="1">
        <v>1729</v>
      </c>
      <c r="O19" s="1" t="s">
        <v>24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s="13" customFormat="1" ht="120" x14ac:dyDescent="0.25">
      <c r="A20" s="5">
        <v>13</v>
      </c>
      <c r="B20" s="1" t="s">
        <v>54</v>
      </c>
      <c r="C20" s="1" t="s">
        <v>55</v>
      </c>
      <c r="D20" s="1" t="s">
        <v>56</v>
      </c>
      <c r="E20" s="1" t="s">
        <v>18</v>
      </c>
      <c r="F20" s="11">
        <v>43951</v>
      </c>
      <c r="G20" s="1" t="s">
        <v>57</v>
      </c>
      <c r="H20" s="14">
        <v>4134</v>
      </c>
      <c r="I20" s="12">
        <v>2.1</v>
      </c>
      <c r="J20" s="12">
        <f t="shared" si="0"/>
        <v>8681.4</v>
      </c>
      <c r="K20" s="1" t="s">
        <v>23</v>
      </c>
      <c r="L20" s="59"/>
      <c r="M20" s="60"/>
      <c r="N20" s="1">
        <v>1812</v>
      </c>
      <c r="O20" s="1" t="s">
        <v>24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13" customFormat="1" ht="48" x14ac:dyDescent="0.25">
      <c r="A21" s="1">
        <v>14</v>
      </c>
      <c r="B21" s="1" t="s">
        <v>59</v>
      </c>
      <c r="C21" s="1" t="s">
        <v>60</v>
      </c>
      <c r="D21" s="1" t="s">
        <v>61</v>
      </c>
      <c r="E21" s="1" t="s">
        <v>18</v>
      </c>
      <c r="F21" s="11">
        <v>43957</v>
      </c>
      <c r="G21" s="1" t="s">
        <v>62</v>
      </c>
      <c r="H21" s="14">
        <v>150</v>
      </c>
      <c r="I21" s="12">
        <v>3.39</v>
      </c>
      <c r="J21" s="12">
        <f t="shared" si="0"/>
        <v>508.5</v>
      </c>
      <c r="K21" s="1" t="s">
        <v>23</v>
      </c>
      <c r="L21" s="59"/>
      <c r="M21" s="60"/>
      <c r="N21" s="1">
        <v>1890</v>
      </c>
      <c r="O21" s="1" t="s">
        <v>24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s="13" customFormat="1" ht="120" x14ac:dyDescent="0.25">
      <c r="A22" s="5">
        <v>15</v>
      </c>
      <c r="B22" s="1" t="s">
        <v>54</v>
      </c>
      <c r="C22" s="1" t="s">
        <v>55</v>
      </c>
      <c r="D22" s="1" t="s">
        <v>58</v>
      </c>
      <c r="E22" s="1" t="s">
        <v>18</v>
      </c>
      <c r="F22" s="11">
        <v>43964</v>
      </c>
      <c r="G22" s="1" t="s">
        <v>57</v>
      </c>
      <c r="H22" s="14">
        <v>5090</v>
      </c>
      <c r="I22" s="12">
        <v>2.48</v>
      </c>
      <c r="J22" s="12">
        <f t="shared" si="0"/>
        <v>12623.2</v>
      </c>
      <c r="K22" s="1" t="s">
        <v>23</v>
      </c>
      <c r="L22" s="59"/>
      <c r="M22" s="60"/>
      <c r="N22" s="1">
        <v>1954</v>
      </c>
      <c r="O22" s="1" t="s">
        <v>24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13" customFormat="1" ht="108" x14ac:dyDescent="0.25">
      <c r="A23" s="5"/>
      <c r="B23" s="16" t="s">
        <v>166</v>
      </c>
      <c r="C23" s="16" t="s">
        <v>167</v>
      </c>
      <c r="D23" s="16" t="s">
        <v>168</v>
      </c>
      <c r="E23" s="16" t="s">
        <v>18</v>
      </c>
      <c r="F23" s="17">
        <v>44014</v>
      </c>
      <c r="G23" s="16" t="s">
        <v>159</v>
      </c>
      <c r="H23" s="18">
        <v>300</v>
      </c>
      <c r="I23" s="19">
        <v>125</v>
      </c>
      <c r="J23" s="19">
        <f t="shared" si="0"/>
        <v>37500</v>
      </c>
      <c r="K23" s="16" t="s">
        <v>23</v>
      </c>
      <c r="L23" s="59"/>
      <c r="M23" s="60"/>
      <c r="N23" s="16">
        <v>2445</v>
      </c>
      <c r="O23" s="16" t="s">
        <v>24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s="13" customFormat="1" ht="60" x14ac:dyDescent="0.25">
      <c r="A24" s="1">
        <v>16</v>
      </c>
      <c r="B24" s="16" t="s">
        <v>69</v>
      </c>
      <c r="C24" s="16" t="s">
        <v>70</v>
      </c>
      <c r="D24" s="16" t="s">
        <v>71</v>
      </c>
      <c r="E24" s="16" t="s">
        <v>72</v>
      </c>
      <c r="F24" s="17">
        <v>44014</v>
      </c>
      <c r="G24" s="16" t="s">
        <v>73</v>
      </c>
      <c r="H24" s="18">
        <v>5</v>
      </c>
      <c r="I24" s="19">
        <v>52.95</v>
      </c>
      <c r="J24" s="19">
        <f t="shared" si="0"/>
        <v>264.75</v>
      </c>
      <c r="K24" s="16" t="s">
        <v>23</v>
      </c>
      <c r="L24" s="59"/>
      <c r="M24" s="60"/>
      <c r="N24" s="16">
        <v>2453</v>
      </c>
      <c r="O24" s="16" t="s">
        <v>74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s="13" customFormat="1" ht="60" x14ac:dyDescent="0.25">
      <c r="A25" s="5">
        <v>17</v>
      </c>
      <c r="B25" s="20" t="s">
        <v>63</v>
      </c>
      <c r="C25" s="20" t="s">
        <v>64</v>
      </c>
      <c r="D25" s="20" t="s">
        <v>67</v>
      </c>
      <c r="E25" s="20" t="s">
        <v>18</v>
      </c>
      <c r="F25" s="21">
        <v>44014</v>
      </c>
      <c r="G25" s="20" t="s">
        <v>68</v>
      </c>
      <c r="H25" s="22">
        <v>20</v>
      </c>
      <c r="I25" s="23">
        <v>290</v>
      </c>
      <c r="J25" s="23">
        <f t="shared" si="0"/>
        <v>5800</v>
      </c>
      <c r="K25" s="20" t="s">
        <v>23</v>
      </c>
      <c r="L25" s="59"/>
      <c r="M25" s="60"/>
      <c r="N25" s="20">
        <v>2463</v>
      </c>
      <c r="O25" s="20" t="s">
        <v>24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s="13" customFormat="1" ht="48" x14ac:dyDescent="0.25">
      <c r="A26" s="5">
        <v>18</v>
      </c>
      <c r="B26" s="20" t="s">
        <v>63</v>
      </c>
      <c r="C26" s="20" t="s">
        <v>64</v>
      </c>
      <c r="D26" s="20" t="s">
        <v>67</v>
      </c>
      <c r="E26" s="20" t="s">
        <v>18</v>
      </c>
      <c r="F26" s="21">
        <v>44014</v>
      </c>
      <c r="G26" s="20" t="s">
        <v>85</v>
      </c>
      <c r="H26" s="22">
        <v>3</v>
      </c>
      <c r="I26" s="23">
        <v>500</v>
      </c>
      <c r="J26" s="23">
        <f t="shared" si="0"/>
        <v>1500</v>
      </c>
      <c r="K26" s="20" t="s">
        <v>23</v>
      </c>
      <c r="L26" s="59"/>
      <c r="M26" s="60"/>
      <c r="N26" s="20">
        <v>2463</v>
      </c>
      <c r="O26" s="20" t="s">
        <v>24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s="13" customFormat="1" ht="24" x14ac:dyDescent="0.25">
      <c r="A27" s="1">
        <v>19</v>
      </c>
      <c r="B27" s="20" t="s">
        <v>63</v>
      </c>
      <c r="C27" s="20" t="s">
        <v>64</v>
      </c>
      <c r="D27" s="20" t="s">
        <v>67</v>
      </c>
      <c r="E27" s="20" t="s">
        <v>18</v>
      </c>
      <c r="F27" s="21">
        <v>44404</v>
      </c>
      <c r="G27" s="20" t="s">
        <v>75</v>
      </c>
      <c r="H27" s="22">
        <v>4</v>
      </c>
      <c r="I27" s="23">
        <v>5000</v>
      </c>
      <c r="J27" s="23">
        <f t="shared" si="0"/>
        <v>20000</v>
      </c>
      <c r="K27" s="20" t="s">
        <v>23</v>
      </c>
      <c r="L27" s="59"/>
      <c r="M27" s="60"/>
      <c r="N27" s="20">
        <v>2463</v>
      </c>
      <c r="O27" s="20" t="s">
        <v>24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s="13" customFormat="1" ht="36" x14ac:dyDescent="0.25">
      <c r="A28" s="5">
        <v>20</v>
      </c>
      <c r="B28" s="20" t="s">
        <v>63</v>
      </c>
      <c r="C28" s="20" t="s">
        <v>64</v>
      </c>
      <c r="D28" s="20" t="s">
        <v>67</v>
      </c>
      <c r="E28" s="20" t="s">
        <v>18</v>
      </c>
      <c r="F28" s="21">
        <v>44404</v>
      </c>
      <c r="G28" s="20" t="s">
        <v>76</v>
      </c>
      <c r="H28" s="22">
        <v>4</v>
      </c>
      <c r="I28" s="23">
        <v>250</v>
      </c>
      <c r="J28" s="23">
        <f t="shared" si="0"/>
        <v>1000</v>
      </c>
      <c r="K28" s="20" t="s">
        <v>23</v>
      </c>
      <c r="L28" s="59"/>
      <c r="M28" s="60"/>
      <c r="N28" s="20">
        <v>2463</v>
      </c>
      <c r="O28" s="20" t="s">
        <v>24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s="13" customFormat="1" ht="24" x14ac:dyDescent="0.25">
      <c r="A29" s="1">
        <v>21</v>
      </c>
      <c r="B29" s="20" t="s">
        <v>63</v>
      </c>
      <c r="C29" s="20" t="s">
        <v>64</v>
      </c>
      <c r="D29" s="20" t="s">
        <v>67</v>
      </c>
      <c r="E29" s="20" t="s">
        <v>18</v>
      </c>
      <c r="F29" s="21">
        <v>44404</v>
      </c>
      <c r="G29" s="20" t="s">
        <v>77</v>
      </c>
      <c r="H29" s="22">
        <v>4</v>
      </c>
      <c r="I29" s="23">
        <v>90</v>
      </c>
      <c r="J29" s="23">
        <f t="shared" si="0"/>
        <v>360</v>
      </c>
      <c r="K29" s="20" t="s">
        <v>23</v>
      </c>
      <c r="L29" s="59"/>
      <c r="M29" s="60"/>
      <c r="N29" s="20">
        <v>2463</v>
      </c>
      <c r="O29" s="20" t="s">
        <v>24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s="13" customFormat="1" ht="48" x14ac:dyDescent="0.25">
      <c r="A30" s="5">
        <v>22</v>
      </c>
      <c r="B30" s="20" t="s">
        <v>63</v>
      </c>
      <c r="C30" s="20" t="s">
        <v>64</v>
      </c>
      <c r="D30" s="20" t="s">
        <v>67</v>
      </c>
      <c r="E30" s="20" t="s">
        <v>18</v>
      </c>
      <c r="F30" s="21">
        <v>44404</v>
      </c>
      <c r="G30" s="20" t="s">
        <v>78</v>
      </c>
      <c r="H30" s="22">
        <v>2</v>
      </c>
      <c r="I30" s="23">
        <v>1200</v>
      </c>
      <c r="J30" s="23">
        <f t="shared" si="0"/>
        <v>2400</v>
      </c>
      <c r="K30" s="20" t="s">
        <v>23</v>
      </c>
      <c r="L30" s="59"/>
      <c r="M30" s="60"/>
      <c r="N30" s="20">
        <v>2463</v>
      </c>
      <c r="O30" s="20" t="s">
        <v>24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24" x14ac:dyDescent="0.25">
      <c r="A31" s="5">
        <v>23</v>
      </c>
      <c r="B31" s="20" t="s">
        <v>63</v>
      </c>
      <c r="C31" s="20" t="s">
        <v>64</v>
      </c>
      <c r="D31" s="20" t="s">
        <v>67</v>
      </c>
      <c r="E31" s="20" t="s">
        <v>18</v>
      </c>
      <c r="F31" s="21">
        <v>44404</v>
      </c>
      <c r="G31" s="20" t="s">
        <v>79</v>
      </c>
      <c r="H31" s="22">
        <v>2</v>
      </c>
      <c r="I31" s="23">
        <v>300</v>
      </c>
      <c r="J31" s="23">
        <f t="shared" si="0"/>
        <v>600</v>
      </c>
      <c r="K31" s="20" t="s">
        <v>23</v>
      </c>
      <c r="L31" s="59"/>
      <c r="M31" s="60"/>
      <c r="N31" s="20">
        <v>2463</v>
      </c>
      <c r="O31" s="20" t="s">
        <v>24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48" x14ac:dyDescent="0.25">
      <c r="A32" s="1">
        <v>24</v>
      </c>
      <c r="B32" s="20" t="s">
        <v>63</v>
      </c>
      <c r="C32" s="20" t="s">
        <v>64</v>
      </c>
      <c r="D32" s="20" t="s">
        <v>67</v>
      </c>
      <c r="E32" s="20" t="s">
        <v>18</v>
      </c>
      <c r="F32" s="21">
        <v>44404</v>
      </c>
      <c r="G32" s="20" t="s">
        <v>80</v>
      </c>
      <c r="H32" s="22">
        <v>2</v>
      </c>
      <c r="I32" s="23">
        <v>590</v>
      </c>
      <c r="J32" s="23">
        <f t="shared" si="0"/>
        <v>1180</v>
      </c>
      <c r="K32" s="20" t="s">
        <v>23</v>
      </c>
      <c r="L32" s="59"/>
      <c r="M32" s="60"/>
      <c r="N32" s="20">
        <v>2463</v>
      </c>
      <c r="O32" s="20" t="s">
        <v>24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24" x14ac:dyDescent="0.25">
      <c r="A33" s="5">
        <v>25</v>
      </c>
      <c r="B33" s="20" t="s">
        <v>63</v>
      </c>
      <c r="C33" s="20" t="s">
        <v>64</v>
      </c>
      <c r="D33" s="20" t="s">
        <v>67</v>
      </c>
      <c r="E33" s="20" t="s">
        <v>18</v>
      </c>
      <c r="F33" s="21">
        <v>44404</v>
      </c>
      <c r="G33" s="20" t="s">
        <v>81</v>
      </c>
      <c r="H33" s="22">
        <v>2</v>
      </c>
      <c r="I33" s="23">
        <v>498</v>
      </c>
      <c r="J33" s="23">
        <f t="shared" si="0"/>
        <v>996</v>
      </c>
      <c r="K33" s="20" t="s">
        <v>23</v>
      </c>
      <c r="L33" s="59"/>
      <c r="M33" s="60"/>
      <c r="N33" s="20">
        <v>2463</v>
      </c>
      <c r="O33" s="20" t="s">
        <v>24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24" x14ac:dyDescent="0.25">
      <c r="A34" s="1">
        <v>26</v>
      </c>
      <c r="B34" s="20" t="s">
        <v>63</v>
      </c>
      <c r="C34" s="20" t="s">
        <v>64</v>
      </c>
      <c r="D34" s="20" t="s">
        <v>67</v>
      </c>
      <c r="E34" s="20" t="s">
        <v>18</v>
      </c>
      <c r="F34" s="21">
        <v>44404</v>
      </c>
      <c r="G34" s="20" t="s">
        <v>82</v>
      </c>
      <c r="H34" s="22">
        <v>15</v>
      </c>
      <c r="I34" s="23">
        <v>40</v>
      </c>
      <c r="J34" s="23">
        <f t="shared" si="0"/>
        <v>600</v>
      </c>
      <c r="K34" s="20" t="s">
        <v>23</v>
      </c>
      <c r="L34" s="59"/>
      <c r="M34" s="60"/>
      <c r="N34" s="20">
        <v>2463</v>
      </c>
      <c r="O34" s="20" t="s">
        <v>24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24" x14ac:dyDescent="0.25">
      <c r="A35" s="5">
        <v>27</v>
      </c>
      <c r="B35" s="20" t="s">
        <v>63</v>
      </c>
      <c r="C35" s="20" t="s">
        <v>64</v>
      </c>
      <c r="D35" s="20" t="s">
        <v>67</v>
      </c>
      <c r="E35" s="20" t="s">
        <v>18</v>
      </c>
      <c r="F35" s="21">
        <v>44404</v>
      </c>
      <c r="G35" s="20" t="s">
        <v>83</v>
      </c>
      <c r="H35" s="22">
        <v>15</v>
      </c>
      <c r="I35" s="23">
        <v>40</v>
      </c>
      <c r="J35" s="23">
        <f t="shared" si="0"/>
        <v>600</v>
      </c>
      <c r="K35" s="20" t="s">
        <v>23</v>
      </c>
      <c r="L35" s="59"/>
      <c r="M35" s="60"/>
      <c r="N35" s="20">
        <v>2463</v>
      </c>
      <c r="O35" s="20" t="s">
        <v>24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60" x14ac:dyDescent="0.25">
      <c r="A36" s="1">
        <v>28</v>
      </c>
      <c r="B36" s="20" t="s">
        <v>63</v>
      </c>
      <c r="C36" s="20" t="s">
        <v>64</v>
      </c>
      <c r="D36" s="20" t="s">
        <v>84</v>
      </c>
      <c r="E36" s="20" t="s">
        <v>18</v>
      </c>
      <c r="F36" s="21">
        <v>44379</v>
      </c>
      <c r="G36" s="20" t="s">
        <v>68</v>
      </c>
      <c r="H36" s="22">
        <v>20</v>
      </c>
      <c r="I36" s="23">
        <v>290</v>
      </c>
      <c r="J36" s="23">
        <f t="shared" si="0"/>
        <v>5800</v>
      </c>
      <c r="K36" s="20" t="s">
        <v>23</v>
      </c>
      <c r="L36" s="59"/>
      <c r="M36" s="60"/>
      <c r="N36" s="20">
        <v>2464</v>
      </c>
      <c r="O36" s="20" t="s">
        <v>24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48" x14ac:dyDescent="0.25">
      <c r="A37" s="5">
        <v>29</v>
      </c>
      <c r="B37" s="20" t="s">
        <v>63</v>
      </c>
      <c r="C37" s="20" t="s">
        <v>64</v>
      </c>
      <c r="D37" s="20" t="s">
        <v>84</v>
      </c>
      <c r="E37" s="20" t="s">
        <v>18</v>
      </c>
      <c r="F37" s="21">
        <v>44379</v>
      </c>
      <c r="G37" s="20" t="s">
        <v>85</v>
      </c>
      <c r="H37" s="22">
        <v>3</v>
      </c>
      <c r="I37" s="23">
        <v>500</v>
      </c>
      <c r="J37" s="23">
        <f t="shared" si="0"/>
        <v>1500</v>
      </c>
      <c r="K37" s="20" t="s">
        <v>23</v>
      </c>
      <c r="L37" s="59"/>
      <c r="M37" s="60"/>
      <c r="N37" s="20">
        <v>2464</v>
      </c>
      <c r="O37" s="20" t="s">
        <v>24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24" x14ac:dyDescent="0.25">
      <c r="A38" s="5">
        <v>30</v>
      </c>
      <c r="B38" s="20" t="s">
        <v>63</v>
      </c>
      <c r="C38" s="20" t="s">
        <v>64</v>
      </c>
      <c r="D38" s="20" t="s">
        <v>84</v>
      </c>
      <c r="E38" s="20" t="s">
        <v>18</v>
      </c>
      <c r="F38" s="21">
        <v>44404</v>
      </c>
      <c r="G38" s="20" t="s">
        <v>75</v>
      </c>
      <c r="H38" s="22">
        <v>3</v>
      </c>
      <c r="I38" s="23">
        <v>5000</v>
      </c>
      <c r="J38" s="23">
        <f t="shared" si="0"/>
        <v>15000</v>
      </c>
      <c r="K38" s="20" t="s">
        <v>23</v>
      </c>
      <c r="L38" s="59"/>
      <c r="M38" s="60"/>
      <c r="N38" s="20">
        <v>2464</v>
      </c>
      <c r="O38" s="20" t="s">
        <v>24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36" x14ac:dyDescent="0.25">
      <c r="A39" s="1">
        <v>31</v>
      </c>
      <c r="B39" s="20" t="s">
        <v>63</v>
      </c>
      <c r="C39" s="20" t="s">
        <v>64</v>
      </c>
      <c r="D39" s="20" t="s">
        <v>84</v>
      </c>
      <c r="E39" s="20" t="s">
        <v>18</v>
      </c>
      <c r="F39" s="21">
        <v>44404</v>
      </c>
      <c r="G39" s="20" t="s">
        <v>76</v>
      </c>
      <c r="H39" s="22">
        <v>3</v>
      </c>
      <c r="I39" s="23">
        <v>250</v>
      </c>
      <c r="J39" s="23">
        <f t="shared" si="0"/>
        <v>750</v>
      </c>
      <c r="K39" s="20" t="s">
        <v>23</v>
      </c>
      <c r="L39" s="59"/>
      <c r="M39" s="60"/>
      <c r="N39" s="20">
        <v>2464</v>
      </c>
      <c r="O39" s="20" t="s">
        <v>24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24" x14ac:dyDescent="0.25">
      <c r="A40" s="5">
        <v>32</v>
      </c>
      <c r="B40" s="20" t="s">
        <v>63</v>
      </c>
      <c r="C40" s="20" t="s">
        <v>64</v>
      </c>
      <c r="D40" s="20" t="s">
        <v>84</v>
      </c>
      <c r="E40" s="20" t="s">
        <v>18</v>
      </c>
      <c r="F40" s="21">
        <v>44404</v>
      </c>
      <c r="G40" s="20" t="s">
        <v>77</v>
      </c>
      <c r="H40" s="22">
        <v>3</v>
      </c>
      <c r="I40" s="23">
        <v>90</v>
      </c>
      <c r="J40" s="23">
        <f t="shared" si="0"/>
        <v>270</v>
      </c>
      <c r="K40" s="20" t="s">
        <v>23</v>
      </c>
      <c r="L40" s="59"/>
      <c r="M40" s="60"/>
      <c r="N40" s="20">
        <v>2464</v>
      </c>
      <c r="O40" s="20" t="s">
        <v>24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48" x14ac:dyDescent="0.25">
      <c r="A41" s="1">
        <v>33</v>
      </c>
      <c r="B41" s="20" t="s">
        <v>63</v>
      </c>
      <c r="C41" s="20" t="s">
        <v>64</v>
      </c>
      <c r="D41" s="20" t="s">
        <v>84</v>
      </c>
      <c r="E41" s="20" t="s">
        <v>18</v>
      </c>
      <c r="F41" s="21">
        <v>44404</v>
      </c>
      <c r="G41" s="20" t="s">
        <v>78</v>
      </c>
      <c r="H41" s="22">
        <v>2</v>
      </c>
      <c r="I41" s="23">
        <v>1200</v>
      </c>
      <c r="J41" s="23">
        <f t="shared" si="0"/>
        <v>2400</v>
      </c>
      <c r="K41" s="20" t="s">
        <v>23</v>
      </c>
      <c r="L41" s="59"/>
      <c r="M41" s="60"/>
      <c r="N41" s="20">
        <v>2464</v>
      </c>
      <c r="O41" s="20" t="s">
        <v>24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24" x14ac:dyDescent="0.25">
      <c r="A42" s="5">
        <v>34</v>
      </c>
      <c r="B42" s="20" t="s">
        <v>63</v>
      </c>
      <c r="C42" s="20" t="s">
        <v>64</v>
      </c>
      <c r="D42" s="20" t="s">
        <v>84</v>
      </c>
      <c r="E42" s="20" t="s">
        <v>18</v>
      </c>
      <c r="F42" s="21">
        <v>44404</v>
      </c>
      <c r="G42" s="20" t="s">
        <v>79</v>
      </c>
      <c r="H42" s="22">
        <v>1</v>
      </c>
      <c r="I42" s="23">
        <v>300</v>
      </c>
      <c r="J42" s="23">
        <f t="shared" si="0"/>
        <v>300</v>
      </c>
      <c r="K42" s="20" t="s">
        <v>23</v>
      </c>
      <c r="L42" s="59"/>
      <c r="M42" s="60"/>
      <c r="N42" s="20">
        <v>2464</v>
      </c>
      <c r="O42" s="20" t="s">
        <v>24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48" x14ac:dyDescent="0.25">
      <c r="A43" s="5">
        <v>35</v>
      </c>
      <c r="B43" s="20" t="s">
        <v>63</v>
      </c>
      <c r="C43" s="20" t="s">
        <v>64</v>
      </c>
      <c r="D43" s="20" t="s">
        <v>84</v>
      </c>
      <c r="E43" s="20" t="s">
        <v>18</v>
      </c>
      <c r="F43" s="21">
        <v>44404</v>
      </c>
      <c r="G43" s="20" t="s">
        <v>80</v>
      </c>
      <c r="H43" s="22">
        <v>1</v>
      </c>
      <c r="I43" s="23">
        <v>590</v>
      </c>
      <c r="J43" s="23">
        <f t="shared" si="0"/>
        <v>590</v>
      </c>
      <c r="K43" s="20" t="s">
        <v>23</v>
      </c>
      <c r="L43" s="59"/>
      <c r="M43" s="60"/>
      <c r="N43" s="20">
        <v>2464</v>
      </c>
      <c r="O43" s="20" t="s">
        <v>24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24" x14ac:dyDescent="0.25">
      <c r="A44" s="1">
        <v>36</v>
      </c>
      <c r="B44" s="20" t="s">
        <v>63</v>
      </c>
      <c r="C44" s="20" t="s">
        <v>64</v>
      </c>
      <c r="D44" s="20" t="s">
        <v>84</v>
      </c>
      <c r="E44" s="20" t="s">
        <v>18</v>
      </c>
      <c r="F44" s="21">
        <v>44404</v>
      </c>
      <c r="G44" s="20" t="s">
        <v>81</v>
      </c>
      <c r="H44" s="22">
        <v>2</v>
      </c>
      <c r="I44" s="23">
        <v>498</v>
      </c>
      <c r="J44" s="23">
        <f t="shared" si="0"/>
        <v>996</v>
      </c>
      <c r="K44" s="20" t="s">
        <v>23</v>
      </c>
      <c r="L44" s="59"/>
      <c r="M44" s="60"/>
      <c r="N44" s="20">
        <v>2464</v>
      </c>
      <c r="O44" s="20" t="s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24" x14ac:dyDescent="0.25">
      <c r="A45" s="5">
        <v>37</v>
      </c>
      <c r="B45" s="20" t="s">
        <v>63</v>
      </c>
      <c r="C45" s="20" t="s">
        <v>64</v>
      </c>
      <c r="D45" s="20" t="s">
        <v>84</v>
      </c>
      <c r="E45" s="20" t="s">
        <v>18</v>
      </c>
      <c r="F45" s="21">
        <v>44404</v>
      </c>
      <c r="G45" s="20" t="s">
        <v>82</v>
      </c>
      <c r="H45" s="20">
        <v>5</v>
      </c>
      <c r="I45" s="23">
        <v>40</v>
      </c>
      <c r="J45" s="23">
        <f t="shared" si="0"/>
        <v>200</v>
      </c>
      <c r="K45" s="20" t="s">
        <v>23</v>
      </c>
      <c r="L45" s="59"/>
      <c r="M45" s="60"/>
      <c r="N45" s="20">
        <v>2464</v>
      </c>
      <c r="O45" s="20" t="s">
        <v>24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3" customFormat="1" ht="24" x14ac:dyDescent="0.25">
      <c r="A46" s="1">
        <v>38</v>
      </c>
      <c r="B46" s="20" t="s">
        <v>63</v>
      </c>
      <c r="C46" s="20" t="s">
        <v>64</v>
      </c>
      <c r="D46" s="20" t="s">
        <v>84</v>
      </c>
      <c r="E46" s="20" t="s">
        <v>18</v>
      </c>
      <c r="F46" s="21">
        <v>44404</v>
      </c>
      <c r="G46" s="20" t="s">
        <v>83</v>
      </c>
      <c r="H46" s="20">
        <v>5</v>
      </c>
      <c r="I46" s="23">
        <v>40</v>
      </c>
      <c r="J46" s="23">
        <f t="shared" si="0"/>
        <v>200</v>
      </c>
      <c r="K46" s="20" t="s">
        <v>23</v>
      </c>
      <c r="L46" s="59"/>
      <c r="M46" s="60"/>
      <c r="N46" s="20">
        <v>2464</v>
      </c>
      <c r="O46" s="20" t="s">
        <v>24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13" customFormat="1" ht="48" x14ac:dyDescent="0.25">
      <c r="A47" s="5">
        <v>39</v>
      </c>
      <c r="B47" s="20" t="s">
        <v>63</v>
      </c>
      <c r="C47" s="20" t="s">
        <v>64</v>
      </c>
      <c r="D47" s="20" t="s">
        <v>65</v>
      </c>
      <c r="E47" s="20" t="s">
        <v>18</v>
      </c>
      <c r="F47" s="21">
        <v>44014</v>
      </c>
      <c r="G47" s="20" t="s">
        <v>66</v>
      </c>
      <c r="H47" s="22">
        <v>20</v>
      </c>
      <c r="I47" s="23">
        <v>260</v>
      </c>
      <c r="J47" s="23">
        <f t="shared" ref="J47:J51" si="1">I47*H47</f>
        <v>5200</v>
      </c>
      <c r="K47" s="20" t="s">
        <v>23</v>
      </c>
      <c r="L47" s="59"/>
      <c r="M47" s="60"/>
      <c r="N47" s="20">
        <v>2481</v>
      </c>
      <c r="O47" s="20" t="s">
        <v>24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48" x14ac:dyDescent="0.25">
      <c r="A48" s="1">
        <v>40</v>
      </c>
      <c r="B48" s="20" t="s">
        <v>63</v>
      </c>
      <c r="C48" s="20" t="s">
        <v>64</v>
      </c>
      <c r="D48" s="20" t="s">
        <v>65</v>
      </c>
      <c r="E48" s="20" t="s">
        <v>18</v>
      </c>
      <c r="F48" s="21">
        <v>44014</v>
      </c>
      <c r="G48" s="20" t="s">
        <v>85</v>
      </c>
      <c r="H48" s="22">
        <v>3</v>
      </c>
      <c r="I48" s="23">
        <v>500</v>
      </c>
      <c r="J48" s="23">
        <f t="shared" si="1"/>
        <v>1500</v>
      </c>
      <c r="K48" s="20" t="s">
        <v>23</v>
      </c>
      <c r="L48" s="59"/>
      <c r="M48" s="60"/>
      <c r="N48" s="20">
        <v>2481</v>
      </c>
      <c r="O48" s="20" t="s">
        <v>24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48" x14ac:dyDescent="0.25">
      <c r="A49" s="5">
        <v>41</v>
      </c>
      <c r="B49" s="20" t="s">
        <v>63</v>
      </c>
      <c r="C49" s="20" t="s">
        <v>64</v>
      </c>
      <c r="D49" s="20" t="s">
        <v>88</v>
      </c>
      <c r="E49" s="20" t="s">
        <v>18</v>
      </c>
      <c r="F49" s="21">
        <v>44379</v>
      </c>
      <c r="G49" s="20" t="s">
        <v>66</v>
      </c>
      <c r="H49" s="22">
        <v>10</v>
      </c>
      <c r="I49" s="23">
        <v>260</v>
      </c>
      <c r="J49" s="23">
        <f t="shared" si="1"/>
        <v>2600</v>
      </c>
      <c r="K49" s="20" t="s">
        <v>23</v>
      </c>
      <c r="L49" s="59"/>
      <c r="M49" s="60"/>
      <c r="N49" s="20">
        <v>2482</v>
      </c>
      <c r="O49" s="20" t="s">
        <v>24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48" x14ac:dyDescent="0.25">
      <c r="A50" s="5">
        <v>42</v>
      </c>
      <c r="B50" s="20" t="s">
        <v>63</v>
      </c>
      <c r="C50" s="20" t="s">
        <v>64</v>
      </c>
      <c r="D50" s="20" t="s">
        <v>88</v>
      </c>
      <c r="E50" s="20" t="s">
        <v>18</v>
      </c>
      <c r="F50" s="21">
        <v>44379</v>
      </c>
      <c r="G50" s="20" t="s">
        <v>85</v>
      </c>
      <c r="H50" s="22">
        <v>3</v>
      </c>
      <c r="I50" s="23">
        <v>500</v>
      </c>
      <c r="J50" s="23">
        <f t="shared" si="1"/>
        <v>1500</v>
      </c>
      <c r="K50" s="20" t="s">
        <v>23</v>
      </c>
      <c r="L50" s="59"/>
      <c r="M50" s="60"/>
      <c r="N50" s="20">
        <v>2482</v>
      </c>
      <c r="O50" s="20" t="s">
        <v>24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24" x14ac:dyDescent="0.25">
      <c r="A51" s="1">
        <v>43</v>
      </c>
      <c r="B51" s="20" t="s">
        <v>63</v>
      </c>
      <c r="C51" s="20" t="s">
        <v>64</v>
      </c>
      <c r="D51" s="20" t="s">
        <v>89</v>
      </c>
      <c r="E51" s="20" t="s">
        <v>18</v>
      </c>
      <c r="F51" s="21">
        <v>44014</v>
      </c>
      <c r="G51" s="20" t="s">
        <v>87</v>
      </c>
      <c r="H51" s="22">
        <v>1</v>
      </c>
      <c r="I51" s="23">
        <v>7000</v>
      </c>
      <c r="J51" s="23">
        <f t="shared" si="1"/>
        <v>7000</v>
      </c>
      <c r="K51" s="20" t="s">
        <v>23</v>
      </c>
      <c r="L51" s="59"/>
      <c r="M51" s="60"/>
      <c r="N51" s="20">
        <v>2483</v>
      </c>
      <c r="O51" s="20" t="s">
        <v>24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24" x14ac:dyDescent="0.25">
      <c r="A52" s="5">
        <v>44</v>
      </c>
      <c r="B52" s="20" t="s">
        <v>63</v>
      </c>
      <c r="C52" s="20" t="s">
        <v>64</v>
      </c>
      <c r="D52" s="20" t="s">
        <v>86</v>
      </c>
      <c r="E52" s="20" t="s">
        <v>18</v>
      </c>
      <c r="F52" s="21">
        <v>44014</v>
      </c>
      <c r="G52" s="20" t="s">
        <v>87</v>
      </c>
      <c r="H52" s="20">
        <v>1</v>
      </c>
      <c r="I52" s="23">
        <v>7000</v>
      </c>
      <c r="J52" s="23">
        <f t="shared" si="0"/>
        <v>7000</v>
      </c>
      <c r="K52" s="20" t="s">
        <v>23</v>
      </c>
      <c r="L52" s="59"/>
      <c r="M52" s="60"/>
      <c r="N52" s="20">
        <v>2484</v>
      </c>
      <c r="O52" s="20" t="s">
        <v>24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60" x14ac:dyDescent="0.25">
      <c r="A53" s="1">
        <v>45</v>
      </c>
      <c r="B53" s="20" t="s">
        <v>91</v>
      </c>
      <c r="C53" s="20" t="s">
        <v>92</v>
      </c>
      <c r="D53" s="20" t="s">
        <v>93</v>
      </c>
      <c r="E53" s="20" t="s">
        <v>18</v>
      </c>
      <c r="F53" s="21">
        <v>44014</v>
      </c>
      <c r="G53" s="20" t="s">
        <v>94</v>
      </c>
      <c r="H53" s="20">
        <v>10</v>
      </c>
      <c r="I53" s="23">
        <v>7.85</v>
      </c>
      <c r="J53" s="23">
        <f t="shared" si="0"/>
        <v>78.5</v>
      </c>
      <c r="K53" s="20" t="s">
        <v>23</v>
      </c>
      <c r="L53" s="59"/>
      <c r="M53" s="60"/>
      <c r="N53" s="20">
        <v>2456</v>
      </c>
      <c r="O53" s="20" t="s">
        <v>24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60" x14ac:dyDescent="0.25">
      <c r="A54" s="5">
        <v>46</v>
      </c>
      <c r="B54" s="20" t="s">
        <v>91</v>
      </c>
      <c r="C54" s="20" t="s">
        <v>92</v>
      </c>
      <c r="D54" s="20" t="s">
        <v>93</v>
      </c>
      <c r="E54" s="20" t="s">
        <v>18</v>
      </c>
      <c r="F54" s="21">
        <v>44015</v>
      </c>
      <c r="G54" s="20" t="s">
        <v>94</v>
      </c>
      <c r="H54" s="20">
        <v>10</v>
      </c>
      <c r="I54" s="23">
        <v>7.85</v>
      </c>
      <c r="J54" s="23">
        <f t="shared" si="0"/>
        <v>78.5</v>
      </c>
      <c r="K54" s="20" t="s">
        <v>23</v>
      </c>
      <c r="L54" s="59"/>
      <c r="M54" s="60"/>
      <c r="N54" s="20">
        <v>2456</v>
      </c>
      <c r="O54" s="20" t="s">
        <v>24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48" x14ac:dyDescent="0.25">
      <c r="A55" s="5">
        <v>47</v>
      </c>
      <c r="B55" s="20" t="s">
        <v>95</v>
      </c>
      <c r="C55" s="20" t="s">
        <v>96</v>
      </c>
      <c r="D55" s="20" t="s">
        <v>97</v>
      </c>
      <c r="E55" s="20" t="s">
        <v>18</v>
      </c>
      <c r="F55" s="21">
        <v>44014</v>
      </c>
      <c r="G55" s="20" t="s">
        <v>98</v>
      </c>
      <c r="H55" s="20">
        <v>6</v>
      </c>
      <c r="I55" s="23">
        <v>20</v>
      </c>
      <c r="J55" s="23">
        <f t="shared" si="0"/>
        <v>120</v>
      </c>
      <c r="K55" s="20" t="s">
        <v>23</v>
      </c>
      <c r="L55" s="59"/>
      <c r="M55" s="60"/>
      <c r="N55" s="20">
        <v>2457</v>
      </c>
      <c r="O55" s="20" t="s">
        <v>24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48" x14ac:dyDescent="0.25">
      <c r="A56" s="1">
        <v>48</v>
      </c>
      <c r="B56" s="20" t="s">
        <v>95</v>
      </c>
      <c r="C56" s="20" t="s">
        <v>96</v>
      </c>
      <c r="D56" s="20" t="s">
        <v>97</v>
      </c>
      <c r="E56" s="20" t="s">
        <v>18</v>
      </c>
      <c r="F56" s="21">
        <v>44015</v>
      </c>
      <c r="G56" s="20" t="s">
        <v>98</v>
      </c>
      <c r="H56" s="20">
        <v>6</v>
      </c>
      <c r="I56" s="23">
        <v>20</v>
      </c>
      <c r="J56" s="23">
        <f t="shared" si="0"/>
        <v>120</v>
      </c>
      <c r="K56" s="20" t="s">
        <v>23</v>
      </c>
      <c r="L56" s="59"/>
      <c r="M56" s="60"/>
      <c r="N56" s="20">
        <v>2457</v>
      </c>
      <c r="O56" s="20" t="s">
        <v>24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13" customFormat="1" ht="36" x14ac:dyDescent="0.25">
      <c r="A57" s="5">
        <v>49</v>
      </c>
      <c r="B57" s="20" t="s">
        <v>107</v>
      </c>
      <c r="C57" s="20" t="s">
        <v>99</v>
      </c>
      <c r="D57" s="20" t="s">
        <v>100</v>
      </c>
      <c r="E57" s="20" t="s">
        <v>18</v>
      </c>
      <c r="F57" s="21">
        <v>44014</v>
      </c>
      <c r="G57" s="20" t="s">
        <v>101</v>
      </c>
      <c r="H57" s="20">
        <v>6</v>
      </c>
      <c r="I57" s="23">
        <v>19.5</v>
      </c>
      <c r="J57" s="23">
        <f t="shared" si="0"/>
        <v>117</v>
      </c>
      <c r="K57" s="20" t="s">
        <v>23</v>
      </c>
      <c r="L57" s="59"/>
      <c r="M57" s="60"/>
      <c r="N57" s="20">
        <v>2501</v>
      </c>
      <c r="O57" s="20" t="s">
        <v>24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s="13" customFormat="1" ht="24" x14ac:dyDescent="0.25">
      <c r="A58" s="1">
        <v>50</v>
      </c>
      <c r="B58" s="1" t="s">
        <v>107</v>
      </c>
      <c r="C58" s="1" t="s">
        <v>99</v>
      </c>
      <c r="D58" s="1" t="s">
        <v>100</v>
      </c>
      <c r="E58" s="1" t="s">
        <v>18</v>
      </c>
      <c r="F58" s="11">
        <v>44014</v>
      </c>
      <c r="G58" s="1" t="s">
        <v>102</v>
      </c>
      <c r="H58" s="1">
        <v>1000</v>
      </c>
      <c r="I58" s="12">
        <v>8.9499999999999993</v>
      </c>
      <c r="J58" s="12">
        <f t="shared" si="0"/>
        <v>8950</v>
      </c>
      <c r="K58" s="1" t="s">
        <v>23</v>
      </c>
      <c r="L58" s="59"/>
      <c r="M58" s="60"/>
      <c r="N58" s="1">
        <v>2501</v>
      </c>
      <c r="O58" s="1" t="s">
        <v>24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s="13" customFormat="1" ht="24" x14ac:dyDescent="0.25">
      <c r="A59" s="5">
        <v>51</v>
      </c>
      <c r="B59" s="1" t="s">
        <v>107</v>
      </c>
      <c r="C59" s="1" t="s">
        <v>99</v>
      </c>
      <c r="D59" s="1" t="s">
        <v>100</v>
      </c>
      <c r="E59" s="1" t="s">
        <v>18</v>
      </c>
      <c r="F59" s="11">
        <v>44014</v>
      </c>
      <c r="G59" s="1" t="s">
        <v>103</v>
      </c>
      <c r="H59" s="1">
        <v>200</v>
      </c>
      <c r="I59" s="12">
        <v>28.75</v>
      </c>
      <c r="J59" s="12">
        <f t="shared" si="0"/>
        <v>5750</v>
      </c>
      <c r="K59" s="1" t="s">
        <v>23</v>
      </c>
      <c r="L59" s="59"/>
      <c r="M59" s="60"/>
      <c r="N59" s="1">
        <v>2501</v>
      </c>
      <c r="O59" s="1" t="s">
        <v>24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s="13" customFormat="1" ht="24" x14ac:dyDescent="0.25">
      <c r="A60" s="1">
        <v>52</v>
      </c>
      <c r="B60" s="1" t="s">
        <v>107</v>
      </c>
      <c r="C60" s="1" t="s">
        <v>99</v>
      </c>
      <c r="D60" s="1" t="s">
        <v>100</v>
      </c>
      <c r="E60" s="1" t="s">
        <v>18</v>
      </c>
      <c r="F60" s="11">
        <v>44014</v>
      </c>
      <c r="G60" s="1" t="s">
        <v>104</v>
      </c>
      <c r="H60" s="1">
        <v>200</v>
      </c>
      <c r="I60" s="12">
        <v>46</v>
      </c>
      <c r="J60" s="12">
        <f t="shared" si="0"/>
        <v>9200</v>
      </c>
      <c r="K60" s="1" t="s">
        <v>23</v>
      </c>
      <c r="L60" s="59"/>
      <c r="M60" s="60"/>
      <c r="N60" s="1">
        <v>2501</v>
      </c>
      <c r="O60" s="1" t="s">
        <v>24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s="13" customFormat="1" ht="24" x14ac:dyDescent="0.25">
      <c r="A61" s="5">
        <v>53</v>
      </c>
      <c r="B61" s="1" t="s">
        <v>107</v>
      </c>
      <c r="C61" s="1" t="s">
        <v>99</v>
      </c>
      <c r="D61" s="1" t="s">
        <v>100</v>
      </c>
      <c r="E61" s="1" t="s">
        <v>18</v>
      </c>
      <c r="F61" s="11">
        <v>44014</v>
      </c>
      <c r="G61" s="1" t="s">
        <v>105</v>
      </c>
      <c r="H61" s="1">
        <v>300</v>
      </c>
      <c r="I61" s="12">
        <v>46</v>
      </c>
      <c r="J61" s="12">
        <f t="shared" si="0"/>
        <v>13800</v>
      </c>
      <c r="K61" s="1" t="s">
        <v>23</v>
      </c>
      <c r="L61" s="59"/>
      <c r="M61" s="60"/>
      <c r="N61" s="1">
        <v>2501</v>
      </c>
      <c r="O61" s="1" t="s">
        <v>24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s="13" customFormat="1" ht="24" x14ac:dyDescent="0.25">
      <c r="A62" s="5">
        <v>54</v>
      </c>
      <c r="B62" s="1" t="s">
        <v>107</v>
      </c>
      <c r="C62" s="1" t="s">
        <v>99</v>
      </c>
      <c r="D62" s="1" t="s">
        <v>100</v>
      </c>
      <c r="E62" s="1" t="s">
        <v>18</v>
      </c>
      <c r="F62" s="11">
        <v>44014</v>
      </c>
      <c r="G62" s="1" t="s">
        <v>106</v>
      </c>
      <c r="H62" s="1">
        <v>200</v>
      </c>
      <c r="I62" s="12">
        <v>46</v>
      </c>
      <c r="J62" s="12">
        <f t="shared" si="0"/>
        <v>9200</v>
      </c>
      <c r="K62" s="1" t="s">
        <v>23</v>
      </c>
      <c r="L62" s="59"/>
      <c r="M62" s="60"/>
      <c r="N62" s="1">
        <v>2501</v>
      </c>
      <c r="O62" s="1" t="s">
        <v>24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s="13" customFormat="1" ht="24" x14ac:dyDescent="0.25">
      <c r="A63" s="1">
        <v>55</v>
      </c>
      <c r="B63" s="1" t="s">
        <v>107</v>
      </c>
      <c r="C63" s="1" t="s">
        <v>99</v>
      </c>
      <c r="D63" s="1" t="s">
        <v>100</v>
      </c>
      <c r="E63" s="1" t="s">
        <v>18</v>
      </c>
      <c r="F63" s="11">
        <v>44014</v>
      </c>
      <c r="G63" s="1" t="s">
        <v>109</v>
      </c>
      <c r="H63" s="1">
        <v>6000</v>
      </c>
      <c r="I63" s="12">
        <v>2.4500000000000002</v>
      </c>
      <c r="J63" s="12">
        <f t="shared" si="0"/>
        <v>14700.000000000002</v>
      </c>
      <c r="K63" s="1" t="s">
        <v>23</v>
      </c>
      <c r="L63" s="59"/>
      <c r="M63" s="60"/>
      <c r="N63" s="1">
        <v>2501</v>
      </c>
      <c r="O63" s="1" t="s">
        <v>24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s="13" customFormat="1" ht="60" x14ac:dyDescent="0.25">
      <c r="A64" s="5">
        <v>56</v>
      </c>
      <c r="B64" s="1" t="s">
        <v>107</v>
      </c>
      <c r="C64" s="1" t="s">
        <v>99</v>
      </c>
      <c r="D64" s="1" t="s">
        <v>108</v>
      </c>
      <c r="E64" s="1" t="s">
        <v>18</v>
      </c>
      <c r="F64" s="11">
        <v>44014</v>
      </c>
      <c r="G64" s="1" t="s">
        <v>110</v>
      </c>
      <c r="H64" s="1">
        <v>4</v>
      </c>
      <c r="I64" s="12">
        <v>480</v>
      </c>
      <c r="J64" s="12">
        <f t="shared" si="0"/>
        <v>1920</v>
      </c>
      <c r="K64" s="1" t="s">
        <v>23</v>
      </c>
      <c r="L64" s="59"/>
      <c r="M64" s="60"/>
      <c r="N64" s="1">
        <v>2506</v>
      </c>
      <c r="O64" s="1" t="s">
        <v>24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s="13" customFormat="1" ht="24" x14ac:dyDescent="0.25">
      <c r="A65" s="1">
        <v>57</v>
      </c>
      <c r="B65" s="1" t="s">
        <v>107</v>
      </c>
      <c r="C65" s="1" t="s">
        <v>99</v>
      </c>
      <c r="D65" s="1" t="s">
        <v>108</v>
      </c>
      <c r="E65" s="1" t="s">
        <v>18</v>
      </c>
      <c r="F65" s="11">
        <v>44014</v>
      </c>
      <c r="G65" s="1" t="s">
        <v>111</v>
      </c>
      <c r="H65" s="1">
        <v>2</v>
      </c>
      <c r="I65" s="12">
        <v>300</v>
      </c>
      <c r="J65" s="12">
        <f t="shared" si="0"/>
        <v>600</v>
      </c>
      <c r="K65" s="1" t="s">
        <v>23</v>
      </c>
      <c r="L65" s="59"/>
      <c r="M65" s="60"/>
      <c r="N65" s="1">
        <v>2506</v>
      </c>
      <c r="O65" s="1" t="s">
        <v>24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s="13" customFormat="1" ht="24" x14ac:dyDescent="0.25">
      <c r="A66" s="5">
        <v>58</v>
      </c>
      <c r="B66" s="1" t="s">
        <v>107</v>
      </c>
      <c r="C66" s="1" t="s">
        <v>99</v>
      </c>
      <c r="D66" s="1" t="s">
        <v>108</v>
      </c>
      <c r="E66" s="1" t="s">
        <v>18</v>
      </c>
      <c r="F66" s="11">
        <v>44014</v>
      </c>
      <c r="G66" s="1" t="s">
        <v>112</v>
      </c>
      <c r="H66" s="1">
        <v>2</v>
      </c>
      <c r="I66" s="12">
        <v>300</v>
      </c>
      <c r="J66" s="12">
        <f t="shared" si="0"/>
        <v>600</v>
      </c>
      <c r="K66" s="1" t="s">
        <v>23</v>
      </c>
      <c r="L66" s="59"/>
      <c r="M66" s="60"/>
      <c r="N66" s="1">
        <v>2506</v>
      </c>
      <c r="O66" s="1" t="s">
        <v>24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s="13" customFormat="1" ht="24" x14ac:dyDescent="0.25">
      <c r="A67" s="5">
        <v>59</v>
      </c>
      <c r="B67" s="1" t="s">
        <v>107</v>
      </c>
      <c r="C67" s="1" t="s">
        <v>99</v>
      </c>
      <c r="D67" s="1" t="s">
        <v>108</v>
      </c>
      <c r="E67" s="1" t="s">
        <v>18</v>
      </c>
      <c r="F67" s="11">
        <v>44014</v>
      </c>
      <c r="G67" s="1" t="s">
        <v>113</v>
      </c>
      <c r="H67" s="1">
        <v>1</v>
      </c>
      <c r="I67" s="12">
        <v>300</v>
      </c>
      <c r="J67" s="12">
        <f t="shared" si="0"/>
        <v>300</v>
      </c>
      <c r="K67" s="1" t="s">
        <v>23</v>
      </c>
      <c r="L67" s="59"/>
      <c r="M67" s="60"/>
      <c r="N67" s="1">
        <v>2506</v>
      </c>
      <c r="O67" s="1" t="s">
        <v>24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s="13" customFormat="1" ht="60" x14ac:dyDescent="0.25">
      <c r="A68" s="1">
        <v>60</v>
      </c>
      <c r="B68" s="1" t="s">
        <v>107</v>
      </c>
      <c r="C68" s="1" t="s">
        <v>99</v>
      </c>
      <c r="D68" s="1" t="s">
        <v>114</v>
      </c>
      <c r="E68" s="1" t="s">
        <v>18</v>
      </c>
      <c r="F68" s="11">
        <v>44014</v>
      </c>
      <c r="G68" s="1" t="s">
        <v>110</v>
      </c>
      <c r="H68" s="1">
        <v>4</v>
      </c>
      <c r="I68" s="12">
        <v>480</v>
      </c>
      <c r="J68" s="12">
        <f t="shared" si="0"/>
        <v>1920</v>
      </c>
      <c r="K68" s="1" t="s">
        <v>23</v>
      </c>
      <c r="L68" s="59"/>
      <c r="M68" s="60"/>
      <c r="N68" s="1">
        <v>2509</v>
      </c>
      <c r="O68" s="1" t="s">
        <v>24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s="13" customFormat="1" ht="24" x14ac:dyDescent="0.25">
      <c r="A69" s="5">
        <v>61</v>
      </c>
      <c r="B69" s="1" t="s">
        <v>107</v>
      </c>
      <c r="C69" s="1" t="s">
        <v>99</v>
      </c>
      <c r="D69" s="1" t="s">
        <v>114</v>
      </c>
      <c r="E69" s="1" t="s">
        <v>18</v>
      </c>
      <c r="F69" s="11">
        <v>44014</v>
      </c>
      <c r="G69" s="1" t="s">
        <v>111</v>
      </c>
      <c r="H69" s="1">
        <v>1</v>
      </c>
      <c r="I69" s="12">
        <v>300</v>
      </c>
      <c r="J69" s="12">
        <f>I69*H69</f>
        <v>300</v>
      </c>
      <c r="K69" s="1" t="s">
        <v>23</v>
      </c>
      <c r="L69" s="59"/>
      <c r="M69" s="60"/>
      <c r="N69" s="1">
        <v>2509</v>
      </c>
      <c r="O69" s="1" t="s">
        <v>24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s="13" customFormat="1" ht="24" x14ac:dyDescent="0.25">
      <c r="A70" s="1">
        <v>62</v>
      </c>
      <c r="B70" s="1" t="s">
        <v>107</v>
      </c>
      <c r="C70" s="1" t="s">
        <v>99</v>
      </c>
      <c r="D70" s="1" t="s">
        <v>114</v>
      </c>
      <c r="E70" s="1" t="s">
        <v>18</v>
      </c>
      <c r="F70" s="11">
        <v>44014</v>
      </c>
      <c r="G70" s="1" t="s">
        <v>112</v>
      </c>
      <c r="H70" s="1">
        <v>1</v>
      </c>
      <c r="I70" s="12">
        <v>300</v>
      </c>
      <c r="J70" s="12">
        <f t="shared" si="0"/>
        <v>300</v>
      </c>
      <c r="K70" s="1" t="s">
        <v>23</v>
      </c>
      <c r="L70" s="59"/>
      <c r="M70" s="60"/>
      <c r="N70" s="1">
        <v>2509</v>
      </c>
      <c r="O70" s="1" t="s">
        <v>24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s="13" customFormat="1" ht="24" x14ac:dyDescent="0.25">
      <c r="A71" s="5">
        <v>63</v>
      </c>
      <c r="B71" s="1" t="s">
        <v>107</v>
      </c>
      <c r="C71" s="1" t="s">
        <v>99</v>
      </c>
      <c r="D71" s="1" t="s">
        <v>114</v>
      </c>
      <c r="E71" s="1" t="s">
        <v>18</v>
      </c>
      <c r="F71" s="11">
        <v>44014</v>
      </c>
      <c r="G71" s="1" t="s">
        <v>113</v>
      </c>
      <c r="H71" s="1">
        <v>1</v>
      </c>
      <c r="I71" s="12">
        <v>300</v>
      </c>
      <c r="J71" s="12">
        <f t="shared" si="0"/>
        <v>300</v>
      </c>
      <c r="K71" s="1" t="s">
        <v>23</v>
      </c>
      <c r="L71" s="59"/>
      <c r="M71" s="60"/>
      <c r="N71" s="1">
        <v>2509</v>
      </c>
      <c r="O71" s="1" t="s">
        <v>24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s="13" customFormat="1" ht="60" x14ac:dyDescent="0.25">
      <c r="A72" s="1">
        <v>64</v>
      </c>
      <c r="B72" s="1" t="s">
        <v>107</v>
      </c>
      <c r="C72" s="1" t="s">
        <v>99</v>
      </c>
      <c r="D72" s="1" t="s">
        <v>115</v>
      </c>
      <c r="E72" s="1" t="s">
        <v>18</v>
      </c>
      <c r="F72" s="11">
        <v>44014</v>
      </c>
      <c r="G72" s="1" t="s">
        <v>110</v>
      </c>
      <c r="H72" s="1">
        <v>1</v>
      </c>
      <c r="I72" s="12">
        <v>480</v>
      </c>
      <c r="J72" s="12">
        <f t="shared" si="0"/>
        <v>480</v>
      </c>
      <c r="K72" s="1" t="s">
        <v>23</v>
      </c>
      <c r="L72" s="59"/>
      <c r="M72" s="60"/>
      <c r="N72" s="1">
        <v>2511</v>
      </c>
      <c r="O72" s="1" t="s">
        <v>24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s="13" customFormat="1" ht="24" x14ac:dyDescent="0.25">
      <c r="A73" s="5">
        <v>65</v>
      </c>
      <c r="B73" s="1" t="s">
        <v>107</v>
      </c>
      <c r="C73" s="1" t="s">
        <v>99</v>
      </c>
      <c r="D73" s="1" t="s">
        <v>115</v>
      </c>
      <c r="E73" s="1" t="s">
        <v>18</v>
      </c>
      <c r="F73" s="11">
        <v>44014</v>
      </c>
      <c r="G73" s="1" t="s">
        <v>111</v>
      </c>
      <c r="H73" s="1">
        <v>1</v>
      </c>
      <c r="I73" s="12">
        <v>300</v>
      </c>
      <c r="J73" s="12">
        <f t="shared" si="0"/>
        <v>300</v>
      </c>
      <c r="K73" s="1" t="s">
        <v>23</v>
      </c>
      <c r="L73" s="59"/>
      <c r="M73" s="60"/>
      <c r="N73" s="1">
        <v>2511</v>
      </c>
      <c r="O73" s="1" t="s">
        <v>24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s="13" customFormat="1" ht="24" x14ac:dyDescent="0.25">
      <c r="A74" s="5">
        <v>66</v>
      </c>
      <c r="B74" s="1" t="s">
        <v>107</v>
      </c>
      <c r="C74" s="1" t="s">
        <v>99</v>
      </c>
      <c r="D74" s="1" t="s">
        <v>115</v>
      </c>
      <c r="E74" s="1" t="s">
        <v>18</v>
      </c>
      <c r="F74" s="11">
        <v>44014</v>
      </c>
      <c r="G74" s="1" t="s">
        <v>112</v>
      </c>
      <c r="H74" s="1">
        <v>1</v>
      </c>
      <c r="I74" s="12">
        <v>300</v>
      </c>
      <c r="J74" s="12">
        <f t="shared" si="0"/>
        <v>300</v>
      </c>
      <c r="K74" s="1" t="s">
        <v>23</v>
      </c>
      <c r="L74" s="59"/>
      <c r="M74" s="60"/>
      <c r="N74" s="1">
        <v>2511</v>
      </c>
      <c r="O74" s="1" t="s">
        <v>24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s="13" customFormat="1" ht="60" x14ac:dyDescent="0.25">
      <c r="A75" s="1">
        <v>67</v>
      </c>
      <c r="B75" s="1" t="s">
        <v>107</v>
      </c>
      <c r="C75" s="1" t="s">
        <v>99</v>
      </c>
      <c r="D75" s="1" t="s">
        <v>118</v>
      </c>
      <c r="E75" s="1" t="s">
        <v>18</v>
      </c>
      <c r="F75" s="11">
        <v>44014</v>
      </c>
      <c r="G75" s="1" t="s">
        <v>110</v>
      </c>
      <c r="H75" s="1">
        <v>1</v>
      </c>
      <c r="I75" s="12">
        <v>480</v>
      </c>
      <c r="J75" s="12">
        <f t="shared" si="0"/>
        <v>480</v>
      </c>
      <c r="K75" s="1" t="s">
        <v>23</v>
      </c>
      <c r="L75" s="59"/>
      <c r="M75" s="60"/>
      <c r="N75" s="1">
        <v>2514</v>
      </c>
      <c r="O75" s="1" t="s">
        <v>24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s="13" customFormat="1" ht="24" x14ac:dyDescent="0.25">
      <c r="A76" s="5">
        <v>68</v>
      </c>
      <c r="B76" s="1" t="s">
        <v>107</v>
      </c>
      <c r="C76" s="1" t="s">
        <v>99</v>
      </c>
      <c r="D76" s="1" t="s">
        <v>118</v>
      </c>
      <c r="E76" s="1" t="s">
        <v>18</v>
      </c>
      <c r="F76" s="11">
        <v>44014</v>
      </c>
      <c r="G76" s="1" t="s">
        <v>111</v>
      </c>
      <c r="H76" s="1">
        <v>1</v>
      </c>
      <c r="I76" s="12">
        <v>300</v>
      </c>
      <c r="J76" s="12">
        <f t="shared" si="0"/>
        <v>300</v>
      </c>
      <c r="K76" s="1" t="s">
        <v>23</v>
      </c>
      <c r="L76" s="59"/>
      <c r="M76" s="60"/>
      <c r="N76" s="1">
        <v>2514</v>
      </c>
      <c r="O76" s="1" t="s">
        <v>24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s="13" customFormat="1" ht="24" x14ac:dyDescent="0.25">
      <c r="A77" s="1">
        <v>69</v>
      </c>
      <c r="B77" s="1" t="s">
        <v>107</v>
      </c>
      <c r="C77" s="1" t="s">
        <v>99</v>
      </c>
      <c r="D77" s="1" t="s">
        <v>120</v>
      </c>
      <c r="E77" s="1" t="s">
        <v>18</v>
      </c>
      <c r="F77" s="11">
        <v>44014</v>
      </c>
      <c r="G77" s="1" t="s">
        <v>112</v>
      </c>
      <c r="H77" s="1">
        <v>1</v>
      </c>
      <c r="I77" s="12">
        <v>300</v>
      </c>
      <c r="J77" s="12">
        <f t="shared" si="0"/>
        <v>300</v>
      </c>
      <c r="K77" s="1" t="s">
        <v>23</v>
      </c>
      <c r="L77" s="59"/>
      <c r="M77" s="60"/>
      <c r="N77" s="1">
        <v>2514</v>
      </c>
      <c r="O77" s="1" t="s">
        <v>24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s="13" customFormat="1" ht="24" x14ac:dyDescent="0.25">
      <c r="A78" s="5">
        <v>70</v>
      </c>
      <c r="B78" s="1" t="s">
        <v>107</v>
      </c>
      <c r="C78" s="1" t="s">
        <v>99</v>
      </c>
      <c r="D78" s="1" t="s">
        <v>118</v>
      </c>
      <c r="E78" s="1" t="s">
        <v>18</v>
      </c>
      <c r="F78" s="11">
        <v>44014</v>
      </c>
      <c r="G78" s="1" t="s">
        <v>113</v>
      </c>
      <c r="H78" s="1">
        <v>1</v>
      </c>
      <c r="I78" s="12">
        <v>300</v>
      </c>
      <c r="J78" s="12">
        <f t="shared" si="0"/>
        <v>300</v>
      </c>
      <c r="K78" s="1" t="s">
        <v>23</v>
      </c>
      <c r="L78" s="59"/>
      <c r="M78" s="60"/>
      <c r="N78" s="1">
        <v>2514</v>
      </c>
      <c r="O78" s="1" t="s">
        <v>24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s="13" customFormat="1" ht="24" x14ac:dyDescent="0.25">
      <c r="A79" s="5">
        <v>71</v>
      </c>
      <c r="B79" s="1" t="s">
        <v>107</v>
      </c>
      <c r="C79" s="1" t="s">
        <v>99</v>
      </c>
      <c r="D79" s="1" t="s">
        <v>119</v>
      </c>
      <c r="E79" s="1" t="s">
        <v>18</v>
      </c>
      <c r="F79" s="11">
        <v>44014</v>
      </c>
      <c r="G79" s="1" t="s">
        <v>116</v>
      </c>
      <c r="H79" s="1">
        <v>5</v>
      </c>
      <c r="I79" s="12">
        <v>53</v>
      </c>
      <c r="J79" s="12">
        <f t="shared" si="0"/>
        <v>265</v>
      </c>
      <c r="K79" s="1" t="s">
        <v>23</v>
      </c>
      <c r="L79" s="59"/>
      <c r="M79" s="60"/>
      <c r="N79" s="1">
        <v>2515</v>
      </c>
      <c r="O79" s="1" t="s">
        <v>24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s="13" customFormat="1" ht="24" x14ac:dyDescent="0.25">
      <c r="A80" s="1">
        <v>72</v>
      </c>
      <c r="B80" s="1" t="s">
        <v>107</v>
      </c>
      <c r="C80" s="1" t="s">
        <v>99</v>
      </c>
      <c r="D80" s="1" t="s">
        <v>119</v>
      </c>
      <c r="E80" s="1" t="s">
        <v>18</v>
      </c>
      <c r="F80" s="11">
        <v>44014</v>
      </c>
      <c r="G80" s="1" t="s">
        <v>117</v>
      </c>
      <c r="H80" s="1">
        <v>20</v>
      </c>
      <c r="I80" s="12">
        <v>53</v>
      </c>
      <c r="J80" s="12">
        <f t="shared" si="0"/>
        <v>1060</v>
      </c>
      <c r="K80" s="1" t="s">
        <v>23</v>
      </c>
      <c r="L80" s="59"/>
      <c r="M80" s="60"/>
      <c r="N80" s="1">
        <v>2515</v>
      </c>
      <c r="O80" s="1" t="s">
        <v>24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s="13" customFormat="1" ht="24" x14ac:dyDescent="0.25">
      <c r="A81" s="5">
        <v>73</v>
      </c>
      <c r="B81" s="1" t="s">
        <v>107</v>
      </c>
      <c r="C81" s="1" t="s">
        <v>99</v>
      </c>
      <c r="D81" s="1" t="s">
        <v>121</v>
      </c>
      <c r="E81" s="1" t="s">
        <v>18</v>
      </c>
      <c r="F81" s="11">
        <v>44014</v>
      </c>
      <c r="G81" s="1" t="s">
        <v>116</v>
      </c>
      <c r="H81" s="1">
        <v>5</v>
      </c>
      <c r="I81" s="12">
        <v>53</v>
      </c>
      <c r="J81" s="12">
        <f>I81*H81</f>
        <v>265</v>
      </c>
      <c r="K81" s="1" t="s">
        <v>23</v>
      </c>
      <c r="L81" s="59"/>
      <c r="M81" s="60"/>
      <c r="N81" s="1">
        <v>2516</v>
      </c>
      <c r="O81" s="1" t="s">
        <v>24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s="13" customFormat="1" ht="24" x14ac:dyDescent="0.25">
      <c r="A82" s="1">
        <v>74</v>
      </c>
      <c r="B82" s="1" t="s">
        <v>107</v>
      </c>
      <c r="C82" s="1" t="s">
        <v>99</v>
      </c>
      <c r="D82" s="1" t="s">
        <v>121</v>
      </c>
      <c r="E82" s="1" t="s">
        <v>18</v>
      </c>
      <c r="F82" s="11">
        <v>44014</v>
      </c>
      <c r="G82" s="1" t="s">
        <v>117</v>
      </c>
      <c r="H82" s="1">
        <v>20</v>
      </c>
      <c r="I82" s="12">
        <v>53</v>
      </c>
      <c r="J82" s="12">
        <f t="shared" si="0"/>
        <v>1060</v>
      </c>
      <c r="K82" s="1" t="s">
        <v>23</v>
      </c>
      <c r="L82" s="59"/>
      <c r="M82" s="60"/>
      <c r="N82" s="1">
        <v>2516</v>
      </c>
      <c r="O82" s="1" t="s">
        <v>24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s="13" customFormat="1" ht="24" x14ac:dyDescent="0.25">
      <c r="A83" s="5">
        <v>75</v>
      </c>
      <c r="B83" s="1" t="s">
        <v>107</v>
      </c>
      <c r="C83" s="1" t="s">
        <v>99</v>
      </c>
      <c r="D83" s="1" t="s">
        <v>122</v>
      </c>
      <c r="E83" s="1" t="s">
        <v>18</v>
      </c>
      <c r="F83" s="11">
        <v>44014</v>
      </c>
      <c r="G83" s="1" t="s">
        <v>116</v>
      </c>
      <c r="H83" s="1">
        <v>5</v>
      </c>
      <c r="I83" s="12">
        <v>53</v>
      </c>
      <c r="J83" s="12">
        <f t="shared" si="0"/>
        <v>265</v>
      </c>
      <c r="K83" s="1" t="s">
        <v>23</v>
      </c>
      <c r="L83" s="59"/>
      <c r="M83" s="60"/>
      <c r="N83" s="1">
        <v>2517</v>
      </c>
      <c r="O83" s="1" t="s">
        <v>24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13" customFormat="1" ht="24" x14ac:dyDescent="0.25">
      <c r="A84" s="1">
        <v>76</v>
      </c>
      <c r="B84" s="1" t="s">
        <v>107</v>
      </c>
      <c r="C84" s="1" t="s">
        <v>99</v>
      </c>
      <c r="D84" s="1" t="s">
        <v>122</v>
      </c>
      <c r="E84" s="1" t="s">
        <v>18</v>
      </c>
      <c r="F84" s="11">
        <v>44014</v>
      </c>
      <c r="G84" s="1" t="s">
        <v>117</v>
      </c>
      <c r="H84" s="1">
        <v>10</v>
      </c>
      <c r="I84" s="12">
        <v>53</v>
      </c>
      <c r="J84" s="12">
        <f t="shared" si="0"/>
        <v>530</v>
      </c>
      <c r="K84" s="1" t="s">
        <v>23</v>
      </c>
      <c r="L84" s="59"/>
      <c r="M84" s="60"/>
      <c r="N84" s="1">
        <v>2517</v>
      </c>
      <c r="O84" s="1" t="s">
        <v>24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s="13" customFormat="1" ht="24" x14ac:dyDescent="0.25">
      <c r="A85" s="5">
        <v>77</v>
      </c>
      <c r="B85" s="1" t="s">
        <v>107</v>
      </c>
      <c r="C85" s="1" t="s">
        <v>99</v>
      </c>
      <c r="D85" s="1" t="s">
        <v>123</v>
      </c>
      <c r="E85" s="1" t="s">
        <v>18</v>
      </c>
      <c r="F85" s="11">
        <v>44014</v>
      </c>
      <c r="G85" s="1" t="s">
        <v>116</v>
      </c>
      <c r="H85" s="1">
        <v>5</v>
      </c>
      <c r="I85" s="12">
        <v>53</v>
      </c>
      <c r="J85" s="12">
        <f t="shared" si="0"/>
        <v>265</v>
      </c>
      <c r="K85" s="1" t="s">
        <v>23</v>
      </c>
      <c r="L85" s="59"/>
      <c r="M85" s="60"/>
      <c r="N85" s="1">
        <v>2518</v>
      </c>
      <c r="O85" s="1" t="s">
        <v>24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s="13" customFormat="1" ht="24" x14ac:dyDescent="0.25">
      <c r="A86" s="5">
        <v>78</v>
      </c>
      <c r="B86" s="1" t="s">
        <v>107</v>
      </c>
      <c r="C86" s="1" t="s">
        <v>99</v>
      </c>
      <c r="D86" s="1" t="s">
        <v>123</v>
      </c>
      <c r="E86" s="1" t="s">
        <v>18</v>
      </c>
      <c r="F86" s="11">
        <v>44014</v>
      </c>
      <c r="G86" s="1" t="s">
        <v>117</v>
      </c>
      <c r="H86" s="1">
        <v>10</v>
      </c>
      <c r="I86" s="12">
        <v>53</v>
      </c>
      <c r="J86" s="12">
        <f t="shared" si="0"/>
        <v>530</v>
      </c>
      <c r="K86" s="1" t="s">
        <v>23</v>
      </c>
      <c r="L86" s="59"/>
      <c r="M86" s="60"/>
      <c r="N86" s="1">
        <v>2518</v>
      </c>
      <c r="O86" s="1" t="s">
        <v>24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s="13" customFormat="1" ht="24" x14ac:dyDescent="0.25">
      <c r="A87" s="1">
        <v>79</v>
      </c>
      <c r="B87" s="1" t="s">
        <v>107</v>
      </c>
      <c r="C87" s="1" t="s">
        <v>99</v>
      </c>
      <c r="D87" s="1" t="s">
        <v>124</v>
      </c>
      <c r="E87" s="1" t="s">
        <v>18</v>
      </c>
      <c r="F87" s="11">
        <v>44014</v>
      </c>
      <c r="G87" s="1" t="s">
        <v>125</v>
      </c>
      <c r="H87" s="1">
        <v>40</v>
      </c>
      <c r="I87" s="12">
        <v>39</v>
      </c>
      <c r="J87" s="12">
        <f t="shared" si="0"/>
        <v>1560</v>
      </c>
      <c r="K87" s="1" t="s">
        <v>23</v>
      </c>
      <c r="L87" s="59"/>
      <c r="M87" s="60"/>
      <c r="N87" s="1">
        <v>2519</v>
      </c>
      <c r="O87" s="1" t="s">
        <v>24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s="13" customFormat="1" ht="24" x14ac:dyDescent="0.25">
      <c r="A88" s="5">
        <v>80</v>
      </c>
      <c r="B88" s="1" t="s">
        <v>107</v>
      </c>
      <c r="C88" s="1" t="s">
        <v>99</v>
      </c>
      <c r="D88" s="1" t="s">
        <v>126</v>
      </c>
      <c r="E88" s="1" t="s">
        <v>18</v>
      </c>
      <c r="F88" s="11">
        <v>44014</v>
      </c>
      <c r="G88" s="1" t="s">
        <v>127</v>
      </c>
      <c r="H88" s="1">
        <v>500</v>
      </c>
      <c r="I88" s="12">
        <v>22.76</v>
      </c>
      <c r="J88" s="12">
        <f t="shared" si="0"/>
        <v>11380</v>
      </c>
      <c r="K88" s="1" t="s">
        <v>23</v>
      </c>
      <c r="L88" s="59"/>
      <c r="M88" s="60"/>
      <c r="N88" s="1">
        <v>2520</v>
      </c>
      <c r="O88" s="1" t="s">
        <v>24</v>
      </c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s="13" customFormat="1" ht="60" x14ac:dyDescent="0.25">
      <c r="A89" s="1">
        <v>81</v>
      </c>
      <c r="B89" s="1" t="s">
        <v>46</v>
      </c>
      <c r="C89" s="1" t="s">
        <v>47</v>
      </c>
      <c r="D89" s="1" t="s">
        <v>128</v>
      </c>
      <c r="E89" s="1" t="s">
        <v>18</v>
      </c>
      <c r="F89" s="11">
        <v>43987</v>
      </c>
      <c r="G89" s="1" t="s">
        <v>129</v>
      </c>
      <c r="H89" s="1">
        <v>5000</v>
      </c>
      <c r="I89" s="12">
        <v>0.126</v>
      </c>
      <c r="J89" s="12">
        <f t="shared" si="0"/>
        <v>630</v>
      </c>
      <c r="K89" s="1" t="s">
        <v>23</v>
      </c>
      <c r="L89" s="59"/>
      <c r="M89" s="60"/>
      <c r="N89" s="1">
        <v>2212</v>
      </c>
      <c r="O89" s="1" t="s">
        <v>24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s="13" customFormat="1" ht="60" x14ac:dyDescent="0.25">
      <c r="A90" s="5">
        <v>82</v>
      </c>
      <c r="B90" s="1" t="s">
        <v>130</v>
      </c>
      <c r="C90" s="1" t="s">
        <v>131</v>
      </c>
      <c r="D90" s="1" t="s">
        <v>132</v>
      </c>
      <c r="E90" s="1" t="s">
        <v>18</v>
      </c>
      <c r="F90" s="11">
        <v>44027</v>
      </c>
      <c r="G90" s="1" t="s">
        <v>133</v>
      </c>
      <c r="H90" s="1">
        <v>3000</v>
      </c>
      <c r="I90" s="12">
        <v>8.4</v>
      </c>
      <c r="J90" s="12">
        <f t="shared" si="0"/>
        <v>25200</v>
      </c>
      <c r="K90" s="1" t="s">
        <v>23</v>
      </c>
      <c r="L90" s="59"/>
      <c r="M90" s="60"/>
      <c r="N90" s="1">
        <v>2675</v>
      </c>
      <c r="O90" s="1" t="s">
        <v>24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s="13" customFormat="1" ht="24" x14ac:dyDescent="0.25">
      <c r="A91" s="5">
        <v>83</v>
      </c>
      <c r="B91" s="1" t="s">
        <v>134</v>
      </c>
      <c r="C91" s="1" t="s">
        <v>135</v>
      </c>
      <c r="D91" s="1" t="s">
        <v>136</v>
      </c>
      <c r="E91" s="1" t="s">
        <v>18</v>
      </c>
      <c r="F91" s="11">
        <v>44014</v>
      </c>
      <c r="G91" s="1" t="s">
        <v>137</v>
      </c>
      <c r="H91" s="1">
        <v>20</v>
      </c>
      <c r="I91" s="12">
        <v>45</v>
      </c>
      <c r="J91" s="12">
        <f t="shared" si="0"/>
        <v>900</v>
      </c>
      <c r="K91" s="1" t="s">
        <v>23</v>
      </c>
      <c r="L91" s="59"/>
      <c r="M91" s="60"/>
      <c r="N91" s="1">
        <v>2487</v>
      </c>
      <c r="O91" s="1" t="s">
        <v>24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s="13" customFormat="1" ht="24" x14ac:dyDescent="0.25">
      <c r="A92" s="1">
        <v>84</v>
      </c>
      <c r="B92" s="1" t="s">
        <v>134</v>
      </c>
      <c r="C92" s="1" t="s">
        <v>135</v>
      </c>
      <c r="D92" s="1" t="s">
        <v>136</v>
      </c>
      <c r="E92" s="1" t="s">
        <v>18</v>
      </c>
      <c r="F92" s="11">
        <v>44014</v>
      </c>
      <c r="G92" s="1" t="s">
        <v>138</v>
      </c>
      <c r="H92" s="1">
        <v>2</v>
      </c>
      <c r="I92" s="12">
        <v>630</v>
      </c>
      <c r="J92" s="12">
        <f t="shared" si="0"/>
        <v>1260</v>
      </c>
      <c r="K92" s="1" t="s">
        <v>23</v>
      </c>
      <c r="L92" s="59"/>
      <c r="M92" s="60"/>
      <c r="N92" s="1">
        <v>2487</v>
      </c>
      <c r="O92" s="1" t="s">
        <v>24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s="13" customFormat="1" ht="24" x14ac:dyDescent="0.25">
      <c r="A93" s="5">
        <v>85</v>
      </c>
      <c r="B93" s="1" t="s">
        <v>134</v>
      </c>
      <c r="C93" s="1" t="s">
        <v>135</v>
      </c>
      <c r="D93" s="1" t="s">
        <v>139</v>
      </c>
      <c r="E93" s="1" t="s">
        <v>18</v>
      </c>
      <c r="F93" s="11">
        <v>44014</v>
      </c>
      <c r="G93" s="1" t="s">
        <v>138</v>
      </c>
      <c r="H93" s="1">
        <v>1</v>
      </c>
      <c r="I93" s="12">
        <v>630</v>
      </c>
      <c r="J93" s="12">
        <f t="shared" si="0"/>
        <v>630</v>
      </c>
      <c r="K93" s="1" t="s">
        <v>23</v>
      </c>
      <c r="L93" s="59"/>
      <c r="M93" s="60"/>
      <c r="N93" s="1">
        <v>2488</v>
      </c>
      <c r="O93" s="1" t="s">
        <v>24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s="13" customFormat="1" ht="24" x14ac:dyDescent="0.25">
      <c r="A94" s="1">
        <v>86</v>
      </c>
      <c r="B94" s="1" t="s">
        <v>134</v>
      </c>
      <c r="C94" s="1" t="s">
        <v>135</v>
      </c>
      <c r="D94" s="1" t="s">
        <v>139</v>
      </c>
      <c r="E94" s="1" t="s">
        <v>18</v>
      </c>
      <c r="F94" s="11">
        <v>44014</v>
      </c>
      <c r="G94" s="1" t="s">
        <v>137</v>
      </c>
      <c r="H94" s="1">
        <v>15</v>
      </c>
      <c r="I94" s="12">
        <v>45</v>
      </c>
      <c r="J94" s="12">
        <f t="shared" si="0"/>
        <v>675</v>
      </c>
      <c r="K94" s="1" t="s">
        <v>23</v>
      </c>
      <c r="L94" s="59"/>
      <c r="M94" s="60"/>
      <c r="N94" s="1">
        <v>2488</v>
      </c>
      <c r="O94" s="1" t="s">
        <v>24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s="13" customFormat="1" ht="24" x14ac:dyDescent="0.25">
      <c r="A95" s="5">
        <v>87</v>
      </c>
      <c r="B95" s="1" t="s">
        <v>134</v>
      </c>
      <c r="C95" s="1" t="s">
        <v>135</v>
      </c>
      <c r="D95" s="1" t="s">
        <v>140</v>
      </c>
      <c r="E95" s="1" t="s">
        <v>18</v>
      </c>
      <c r="F95" s="11">
        <v>44014</v>
      </c>
      <c r="G95" s="1" t="s">
        <v>137</v>
      </c>
      <c r="H95" s="1">
        <v>15</v>
      </c>
      <c r="I95" s="12">
        <v>45</v>
      </c>
      <c r="J95" s="12">
        <f t="shared" si="0"/>
        <v>675</v>
      </c>
      <c r="K95" s="1" t="s">
        <v>23</v>
      </c>
      <c r="L95" s="59"/>
      <c r="M95" s="60"/>
      <c r="N95" s="1">
        <v>2489</v>
      </c>
      <c r="O95" s="1" t="s">
        <v>24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s="13" customFormat="1" ht="24" x14ac:dyDescent="0.25">
      <c r="A96" s="1">
        <v>88</v>
      </c>
      <c r="B96" s="1" t="s">
        <v>134</v>
      </c>
      <c r="C96" s="1" t="s">
        <v>135</v>
      </c>
      <c r="D96" s="1" t="s">
        <v>140</v>
      </c>
      <c r="E96" s="1" t="s">
        <v>18</v>
      </c>
      <c r="F96" s="11">
        <v>44014</v>
      </c>
      <c r="G96" s="1" t="s">
        <v>138</v>
      </c>
      <c r="H96" s="1">
        <v>1</v>
      </c>
      <c r="I96" s="12">
        <v>630</v>
      </c>
      <c r="J96" s="12">
        <f t="shared" si="0"/>
        <v>630</v>
      </c>
      <c r="K96" s="1" t="s">
        <v>23</v>
      </c>
      <c r="L96" s="59"/>
      <c r="M96" s="60"/>
      <c r="N96" s="1">
        <v>2489</v>
      </c>
      <c r="O96" s="1" t="s">
        <v>24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s="13" customFormat="1" ht="24" x14ac:dyDescent="0.25">
      <c r="A97" s="5">
        <v>89</v>
      </c>
      <c r="B97" s="1" t="s">
        <v>134</v>
      </c>
      <c r="C97" s="1" t="s">
        <v>135</v>
      </c>
      <c r="D97" s="1" t="s">
        <v>141</v>
      </c>
      <c r="E97" s="1" t="s">
        <v>18</v>
      </c>
      <c r="F97" s="11">
        <v>44014</v>
      </c>
      <c r="G97" s="1" t="s">
        <v>138</v>
      </c>
      <c r="H97" s="1">
        <v>1</v>
      </c>
      <c r="I97" s="12">
        <v>630</v>
      </c>
      <c r="J97" s="12">
        <f t="shared" si="0"/>
        <v>630</v>
      </c>
      <c r="K97" s="1" t="s">
        <v>23</v>
      </c>
      <c r="L97" s="59"/>
      <c r="M97" s="60"/>
      <c r="N97" s="1">
        <v>2490</v>
      </c>
      <c r="O97" s="1" t="s">
        <v>24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s="13" customFormat="1" ht="24" x14ac:dyDescent="0.25">
      <c r="A98" s="5">
        <v>90</v>
      </c>
      <c r="B98" s="1" t="s">
        <v>134</v>
      </c>
      <c r="C98" s="1" t="s">
        <v>135</v>
      </c>
      <c r="D98" s="1" t="s">
        <v>141</v>
      </c>
      <c r="E98" s="1" t="s">
        <v>18</v>
      </c>
      <c r="F98" s="11">
        <v>44014</v>
      </c>
      <c r="G98" s="1" t="s">
        <v>137</v>
      </c>
      <c r="H98" s="1">
        <v>10</v>
      </c>
      <c r="I98" s="12">
        <v>45</v>
      </c>
      <c r="J98" s="12">
        <f t="shared" si="0"/>
        <v>450</v>
      </c>
      <c r="K98" s="1" t="s">
        <v>23</v>
      </c>
      <c r="L98" s="59"/>
      <c r="M98" s="60"/>
      <c r="N98" s="1">
        <v>2490</v>
      </c>
      <c r="O98" s="1" t="s">
        <v>24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s="13" customFormat="1" ht="36" x14ac:dyDescent="0.25">
      <c r="A99" s="1">
        <v>91</v>
      </c>
      <c r="B99" s="1" t="s">
        <v>134</v>
      </c>
      <c r="C99" s="1" t="s">
        <v>135</v>
      </c>
      <c r="D99" s="1" t="s">
        <v>142</v>
      </c>
      <c r="E99" s="1" t="s">
        <v>18</v>
      </c>
      <c r="F99" s="11">
        <v>44014</v>
      </c>
      <c r="G99" s="1" t="s">
        <v>143</v>
      </c>
      <c r="H99" s="1">
        <v>200</v>
      </c>
      <c r="I99" s="12">
        <v>4</v>
      </c>
      <c r="J99" s="12">
        <f t="shared" si="0"/>
        <v>800</v>
      </c>
      <c r="K99" s="1" t="s">
        <v>23</v>
      </c>
      <c r="L99" s="59"/>
      <c r="M99" s="60"/>
      <c r="N99" s="1">
        <v>2491</v>
      </c>
      <c r="O99" s="1" t="s">
        <v>24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s="13" customFormat="1" ht="36" x14ac:dyDescent="0.25">
      <c r="A100" s="5">
        <v>92</v>
      </c>
      <c r="B100" s="1" t="s">
        <v>134</v>
      </c>
      <c r="C100" s="1" t="s">
        <v>135</v>
      </c>
      <c r="D100" s="1" t="s">
        <v>144</v>
      </c>
      <c r="E100" s="1" t="s">
        <v>18</v>
      </c>
      <c r="F100" s="11">
        <v>44014</v>
      </c>
      <c r="G100" s="1" t="s">
        <v>145</v>
      </c>
      <c r="H100" s="1">
        <v>200</v>
      </c>
      <c r="I100" s="12">
        <v>5.5</v>
      </c>
      <c r="J100" s="12">
        <f>I100*H100</f>
        <v>1100</v>
      </c>
      <c r="K100" s="1" t="s">
        <v>23</v>
      </c>
      <c r="L100" s="59"/>
      <c r="M100" s="60"/>
      <c r="N100" s="1">
        <v>2492</v>
      </c>
      <c r="O100" s="1" t="s">
        <v>24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s="13" customFormat="1" ht="24" x14ac:dyDescent="0.25">
      <c r="A101" s="1">
        <v>93</v>
      </c>
      <c r="B101" s="1" t="s">
        <v>134</v>
      </c>
      <c r="C101" s="1" t="s">
        <v>135</v>
      </c>
      <c r="D101" s="1" t="s">
        <v>146</v>
      </c>
      <c r="E101" s="1" t="s">
        <v>18</v>
      </c>
      <c r="F101" s="11">
        <v>44014</v>
      </c>
      <c r="G101" s="1" t="s">
        <v>147</v>
      </c>
      <c r="H101" s="1">
        <v>2000</v>
      </c>
      <c r="I101" s="12">
        <v>9</v>
      </c>
      <c r="J101" s="12">
        <f t="shared" si="0"/>
        <v>18000</v>
      </c>
      <c r="K101" s="1" t="s">
        <v>23</v>
      </c>
      <c r="L101" s="59"/>
      <c r="M101" s="60"/>
      <c r="N101" s="1">
        <v>2493</v>
      </c>
      <c r="O101" s="1" t="s">
        <v>24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s="13" customFormat="1" ht="108" x14ac:dyDescent="0.25">
      <c r="A102" s="5">
        <v>94</v>
      </c>
      <c r="B102" s="1" t="s">
        <v>162</v>
      </c>
      <c r="C102" s="1" t="s">
        <v>163</v>
      </c>
      <c r="D102" s="1" t="s">
        <v>164</v>
      </c>
      <c r="E102" s="1" t="s">
        <v>18</v>
      </c>
      <c r="F102" s="11">
        <v>44060</v>
      </c>
      <c r="G102" s="1" t="s">
        <v>165</v>
      </c>
      <c r="H102" s="1">
        <v>100</v>
      </c>
      <c r="I102" s="12">
        <v>49.9</v>
      </c>
      <c r="J102" s="12">
        <f t="shared" si="0"/>
        <v>4990</v>
      </c>
      <c r="K102" s="1" t="s">
        <v>23</v>
      </c>
      <c r="L102" s="59"/>
      <c r="M102" s="60"/>
      <c r="N102" s="1">
        <v>3004</v>
      </c>
      <c r="O102" s="1" t="s">
        <v>24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s="13" customFormat="1" ht="96" x14ac:dyDescent="0.25">
      <c r="A103" s="5">
        <v>95</v>
      </c>
      <c r="B103" s="1" t="s">
        <v>40</v>
      </c>
      <c r="C103" s="1" t="s">
        <v>41</v>
      </c>
      <c r="D103" s="1" t="s">
        <v>148</v>
      </c>
      <c r="E103" s="1" t="s">
        <v>18</v>
      </c>
      <c r="F103" s="11">
        <v>44098</v>
      </c>
      <c r="G103" s="1" t="s">
        <v>43</v>
      </c>
      <c r="H103" s="1">
        <v>3</v>
      </c>
      <c r="I103" s="12">
        <v>1050</v>
      </c>
      <c r="J103" s="12">
        <f t="shared" si="0"/>
        <v>3150</v>
      </c>
      <c r="K103" s="1" t="s">
        <v>23</v>
      </c>
      <c r="L103" s="67" t="s">
        <v>151</v>
      </c>
      <c r="M103" s="68"/>
      <c r="N103" s="1">
        <v>3479</v>
      </c>
      <c r="O103" s="1" t="s">
        <v>24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s="13" customFormat="1" ht="84" x14ac:dyDescent="0.25">
      <c r="A104" s="1">
        <v>96</v>
      </c>
      <c r="B104" s="1" t="s">
        <v>40</v>
      </c>
      <c r="C104" s="1" t="s">
        <v>41</v>
      </c>
      <c r="D104" s="1" t="s">
        <v>148</v>
      </c>
      <c r="E104" s="1" t="s">
        <v>18</v>
      </c>
      <c r="F104" s="11">
        <v>44098</v>
      </c>
      <c r="G104" s="1" t="s">
        <v>44</v>
      </c>
      <c r="H104" s="1">
        <v>3</v>
      </c>
      <c r="I104" s="12">
        <v>850</v>
      </c>
      <c r="J104" s="12">
        <f t="shared" si="0"/>
        <v>2550</v>
      </c>
      <c r="K104" s="1" t="s">
        <v>23</v>
      </c>
      <c r="L104" s="69"/>
      <c r="M104" s="70"/>
      <c r="N104" s="1">
        <v>3479</v>
      </c>
      <c r="O104" s="1" t="s">
        <v>24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s="13" customFormat="1" ht="24" x14ac:dyDescent="0.25">
      <c r="A105" s="5">
        <v>97</v>
      </c>
      <c r="B105" s="1" t="s">
        <v>40</v>
      </c>
      <c r="C105" s="1" t="s">
        <v>41</v>
      </c>
      <c r="D105" s="1" t="s">
        <v>148</v>
      </c>
      <c r="E105" s="1" t="s">
        <v>18</v>
      </c>
      <c r="F105" s="11">
        <v>44098</v>
      </c>
      <c r="G105" s="1" t="s">
        <v>149</v>
      </c>
      <c r="H105" s="1">
        <v>6</v>
      </c>
      <c r="I105" s="12">
        <v>300</v>
      </c>
      <c r="J105" s="12">
        <f t="shared" si="0"/>
        <v>1800</v>
      </c>
      <c r="K105" s="1" t="s">
        <v>23</v>
      </c>
      <c r="L105" s="71"/>
      <c r="M105" s="72"/>
      <c r="N105" s="1">
        <v>3479</v>
      </c>
      <c r="O105" s="1" t="s">
        <v>24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s="13" customFormat="1" ht="60" x14ac:dyDescent="0.25">
      <c r="A106" s="1">
        <v>98</v>
      </c>
      <c r="B106" s="1" t="s">
        <v>154</v>
      </c>
      <c r="C106" s="1" t="s">
        <v>155</v>
      </c>
      <c r="D106" s="1" t="s">
        <v>156</v>
      </c>
      <c r="E106" s="1" t="s">
        <v>18</v>
      </c>
      <c r="F106" s="11">
        <v>44183</v>
      </c>
      <c r="G106" s="1" t="s">
        <v>157</v>
      </c>
      <c r="H106" s="1">
        <v>10</v>
      </c>
      <c r="I106" s="12">
        <v>139</v>
      </c>
      <c r="J106" s="12">
        <f t="shared" si="0"/>
        <v>1390</v>
      </c>
      <c r="K106" s="1" t="s">
        <v>23</v>
      </c>
      <c r="L106" s="67" t="s">
        <v>161</v>
      </c>
      <c r="M106" s="68"/>
      <c r="N106" s="1">
        <v>3909</v>
      </c>
      <c r="O106" s="1" t="s">
        <v>24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s="13" customFormat="1" ht="24" x14ac:dyDescent="0.25">
      <c r="A107" s="5">
        <v>99</v>
      </c>
      <c r="B107" s="1" t="s">
        <v>154</v>
      </c>
      <c r="C107" s="1" t="s">
        <v>155</v>
      </c>
      <c r="D107" s="1" t="s">
        <v>156</v>
      </c>
      <c r="E107" s="1" t="s">
        <v>18</v>
      </c>
      <c r="F107" s="11">
        <v>44183</v>
      </c>
      <c r="G107" s="1" t="s">
        <v>102</v>
      </c>
      <c r="H107" s="1">
        <v>200</v>
      </c>
      <c r="I107" s="12">
        <v>3.99</v>
      </c>
      <c r="J107" s="12">
        <f t="shared" si="0"/>
        <v>798</v>
      </c>
      <c r="K107" s="1" t="s">
        <v>23</v>
      </c>
      <c r="L107" s="69"/>
      <c r="M107" s="70"/>
      <c r="N107" s="1">
        <v>3909</v>
      </c>
      <c r="O107" s="1" t="s">
        <v>24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s="13" customFormat="1" ht="24" x14ac:dyDescent="0.25">
      <c r="A108" s="1">
        <v>100</v>
      </c>
      <c r="B108" s="1" t="s">
        <v>154</v>
      </c>
      <c r="C108" s="1" t="s">
        <v>155</v>
      </c>
      <c r="D108" s="1" t="s">
        <v>156</v>
      </c>
      <c r="E108" s="1" t="s">
        <v>18</v>
      </c>
      <c r="F108" s="11">
        <v>44183</v>
      </c>
      <c r="G108" s="1" t="s">
        <v>109</v>
      </c>
      <c r="H108" s="1">
        <v>12000</v>
      </c>
      <c r="I108" s="12">
        <v>0.49980000000000002</v>
      </c>
      <c r="J108" s="12">
        <f t="shared" si="0"/>
        <v>5997.6</v>
      </c>
      <c r="K108" s="1" t="s">
        <v>23</v>
      </c>
      <c r="L108" s="69"/>
      <c r="M108" s="70"/>
      <c r="N108" s="1">
        <v>3909</v>
      </c>
      <c r="O108" s="1" t="s">
        <v>24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s="13" customFormat="1" ht="36" x14ac:dyDescent="0.25">
      <c r="A109" s="5">
        <v>101</v>
      </c>
      <c r="B109" s="1" t="s">
        <v>154</v>
      </c>
      <c r="C109" s="1" t="s">
        <v>155</v>
      </c>
      <c r="D109" s="1" t="s">
        <v>156</v>
      </c>
      <c r="E109" s="1" t="s">
        <v>18</v>
      </c>
      <c r="F109" s="11">
        <v>44183</v>
      </c>
      <c r="G109" s="1" t="s">
        <v>158</v>
      </c>
      <c r="H109" s="1">
        <v>3000</v>
      </c>
      <c r="I109" s="12">
        <v>0.16900000000000001</v>
      </c>
      <c r="J109" s="12">
        <f t="shared" si="0"/>
        <v>507.00000000000006</v>
      </c>
      <c r="K109" s="1" t="s">
        <v>23</v>
      </c>
      <c r="L109" s="69"/>
      <c r="M109" s="70"/>
      <c r="N109" s="1">
        <v>3909</v>
      </c>
      <c r="O109" s="1" t="s">
        <v>24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s="13" customFormat="1" ht="108" x14ac:dyDescent="0.25">
      <c r="A110" s="5">
        <v>102</v>
      </c>
      <c r="B110" s="1" t="s">
        <v>154</v>
      </c>
      <c r="C110" s="1" t="s">
        <v>155</v>
      </c>
      <c r="D110" s="1" t="s">
        <v>156</v>
      </c>
      <c r="E110" s="1" t="s">
        <v>18</v>
      </c>
      <c r="F110" s="11">
        <v>44183</v>
      </c>
      <c r="G110" s="1" t="s">
        <v>159</v>
      </c>
      <c r="H110" s="1">
        <v>500</v>
      </c>
      <c r="I110" s="12">
        <v>19.8</v>
      </c>
      <c r="J110" s="12">
        <f t="shared" si="0"/>
        <v>9900</v>
      </c>
      <c r="K110" s="1" t="s">
        <v>23</v>
      </c>
      <c r="L110" s="69"/>
      <c r="M110" s="70"/>
      <c r="N110" s="1">
        <v>3909</v>
      </c>
      <c r="O110" s="1" t="s">
        <v>24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s="13" customFormat="1" ht="60" x14ac:dyDescent="0.25">
      <c r="A111" s="1">
        <v>103</v>
      </c>
      <c r="B111" s="1" t="s">
        <v>154</v>
      </c>
      <c r="C111" s="1" t="s">
        <v>155</v>
      </c>
      <c r="D111" s="1" t="s">
        <v>156</v>
      </c>
      <c r="E111" s="1" t="s">
        <v>18</v>
      </c>
      <c r="F111" s="11">
        <v>44183</v>
      </c>
      <c r="G111" s="1" t="s">
        <v>160</v>
      </c>
      <c r="H111" s="1">
        <v>15</v>
      </c>
      <c r="I111" s="12">
        <v>149</v>
      </c>
      <c r="J111" s="12">
        <f t="shared" si="0"/>
        <v>2235</v>
      </c>
      <c r="K111" s="1" t="s">
        <v>23</v>
      </c>
      <c r="L111" s="71"/>
      <c r="M111" s="72"/>
      <c r="N111" s="1">
        <v>3909</v>
      </c>
      <c r="O111" s="1" t="s">
        <v>24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s="13" customFormat="1" x14ac:dyDescent="0.25">
      <c r="A112" s="5">
        <v>104</v>
      </c>
      <c r="B112" s="1"/>
      <c r="C112" s="1"/>
      <c r="D112" s="1"/>
      <c r="E112" s="1"/>
      <c r="F112" s="1"/>
      <c r="G112" s="1"/>
      <c r="H112" s="1"/>
      <c r="I112" s="12"/>
      <c r="J112" s="12"/>
      <c r="K112" s="1"/>
      <c r="L112" s="15"/>
      <c r="M112" s="29"/>
      <c r="N112" s="1"/>
      <c r="O112" s="1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s="13" customFormat="1" x14ac:dyDescent="0.25">
      <c r="A113" s="1">
        <v>105</v>
      </c>
      <c r="B113" s="1"/>
      <c r="C113" s="1"/>
      <c r="D113" s="1"/>
      <c r="E113" s="1"/>
      <c r="F113" s="1"/>
      <c r="G113" s="1"/>
      <c r="H113" s="1"/>
      <c r="I113" s="12"/>
      <c r="J113" s="12"/>
      <c r="K113" s="1"/>
      <c r="L113" s="15"/>
      <c r="M113" s="29"/>
      <c r="N113" s="1"/>
      <c r="O113" s="1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s="13" customFormat="1" x14ac:dyDescent="0.25">
      <c r="A114" s="5">
        <v>106</v>
      </c>
      <c r="B114" s="1"/>
      <c r="C114" s="1"/>
      <c r="D114" s="1"/>
      <c r="E114" s="1"/>
      <c r="F114" s="1"/>
      <c r="G114" s="1"/>
      <c r="H114" s="1"/>
      <c r="I114" s="12"/>
      <c r="J114" s="12"/>
      <c r="K114" s="1"/>
      <c r="L114" s="59"/>
      <c r="M114" s="60"/>
      <c r="N114" s="1"/>
      <c r="O114" s="1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5">
      <c r="A115" s="5">
        <v>107</v>
      </c>
    </row>
    <row r="116" spans="1:44" x14ac:dyDescent="0.25">
      <c r="A116" s="1">
        <v>108</v>
      </c>
      <c r="J116" s="31">
        <f>SUM(J8:J106)</f>
        <v>333332.95</v>
      </c>
    </row>
    <row r="117" spans="1:44" x14ac:dyDescent="0.25">
      <c r="A117" s="5">
        <v>109</v>
      </c>
    </row>
    <row r="118" spans="1:44" x14ac:dyDescent="0.25">
      <c r="A118" s="1">
        <v>110</v>
      </c>
    </row>
    <row r="119" spans="1:44" x14ac:dyDescent="0.25">
      <c r="A119" s="5">
        <v>111</v>
      </c>
    </row>
    <row r="120" spans="1:44" x14ac:dyDescent="0.25">
      <c r="A120" s="1">
        <v>112</v>
      </c>
    </row>
  </sheetData>
  <autoFilter ref="B7:O120">
    <filterColumn colId="10" showButton="0"/>
  </autoFilter>
  <mergeCells count="96">
    <mergeCell ref="L114:M114"/>
    <mergeCell ref="L103:M105"/>
    <mergeCell ref="L12:M14"/>
    <mergeCell ref="L106:M111"/>
    <mergeCell ref="L102:M102"/>
    <mergeCell ref="L23:M23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97:M97"/>
    <mergeCell ref="L91:M91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19:M19"/>
    <mergeCell ref="L20:M20"/>
    <mergeCell ref="L21:M21"/>
    <mergeCell ref="L22:M22"/>
    <mergeCell ref="L24:M24"/>
    <mergeCell ref="L25:M25"/>
    <mergeCell ref="L26:M26"/>
    <mergeCell ref="L27:M27"/>
    <mergeCell ref="L28:M28"/>
    <mergeCell ref="L29:M29"/>
    <mergeCell ref="L30:M30"/>
    <mergeCell ref="L15:M15"/>
    <mergeCell ref="L16:M16"/>
    <mergeCell ref="L17:M17"/>
    <mergeCell ref="L18:M18"/>
    <mergeCell ref="L7:M7"/>
    <mergeCell ref="L8:M8"/>
    <mergeCell ref="L9:M9"/>
    <mergeCell ref="L10:M11"/>
  </mergeCells>
  <pageMargins left="0.511811024" right="0.511811024" top="0.78740157499999996" bottom="0.78740157499999996" header="0.31496062000000002" footer="0.31496062000000002"/>
  <pageSetup paperSize="9" scale="67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46"/>
  <sheetViews>
    <sheetView zoomScaleNormal="100" workbookViewId="0">
      <pane xSplit="1" topLeftCell="B1" activePane="topRight" state="frozen"/>
      <selection pane="topRight" activeCell="C32" sqref="C32"/>
    </sheetView>
  </sheetViews>
  <sheetFormatPr defaultRowHeight="15" x14ac:dyDescent="0.25"/>
  <cols>
    <col min="1" max="1" width="29.28515625" customWidth="1"/>
    <col min="2" max="2" width="17" customWidth="1"/>
    <col min="3" max="3" width="15.5703125" style="13" customWidth="1"/>
    <col min="4" max="10" width="10.28515625" customWidth="1"/>
    <col min="11" max="11" width="11.42578125" customWidth="1"/>
    <col min="12" max="12" width="14.28515625" bestFit="1" customWidth="1"/>
    <col min="13" max="13" width="12.42578125" customWidth="1"/>
    <col min="14" max="14" width="12.140625" customWidth="1"/>
    <col min="15" max="15" width="18.28515625" customWidth="1"/>
  </cols>
  <sheetData>
    <row r="1" spans="1:15" x14ac:dyDescent="0.25">
      <c r="A1" s="3"/>
      <c r="B1" s="3"/>
      <c r="C1" s="2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4" t="s">
        <v>14</v>
      </c>
      <c r="C2" s="2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3"/>
      <c r="B3" s="4" t="s">
        <v>15</v>
      </c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4" t="s">
        <v>16</v>
      </c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/>
      <c r="B5" s="3"/>
      <c r="C5" s="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25" t="s">
        <v>226</v>
      </c>
      <c r="B6" s="25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60" x14ac:dyDescent="0.25">
      <c r="A7" s="34" t="s">
        <v>1</v>
      </c>
      <c r="B7" s="26" t="s">
        <v>2</v>
      </c>
      <c r="C7" s="26" t="s">
        <v>8</v>
      </c>
      <c r="D7" s="26" t="s">
        <v>4</v>
      </c>
      <c r="E7" s="34" t="s">
        <v>202</v>
      </c>
      <c r="F7" s="34" t="s">
        <v>203</v>
      </c>
      <c r="G7" s="34" t="s">
        <v>204</v>
      </c>
      <c r="H7" s="34" t="s">
        <v>205</v>
      </c>
      <c r="I7" s="34" t="s">
        <v>206</v>
      </c>
      <c r="J7" s="34" t="s">
        <v>207</v>
      </c>
      <c r="K7" s="34" t="s">
        <v>208</v>
      </c>
      <c r="L7" s="26" t="s">
        <v>7</v>
      </c>
      <c r="M7" s="26" t="s">
        <v>173</v>
      </c>
      <c r="N7" s="26" t="s">
        <v>11</v>
      </c>
      <c r="O7" s="26" t="s">
        <v>90</v>
      </c>
    </row>
    <row r="8" spans="1:15" ht="72" x14ac:dyDescent="0.25">
      <c r="A8" s="35" t="s">
        <v>169</v>
      </c>
      <c r="B8" s="1" t="s">
        <v>170</v>
      </c>
      <c r="C8" s="1" t="s">
        <v>171</v>
      </c>
      <c r="D8" s="1" t="s">
        <v>174</v>
      </c>
      <c r="E8" s="33">
        <v>1517.16</v>
      </c>
      <c r="F8" s="33">
        <v>1569.48</v>
      </c>
      <c r="G8" s="33">
        <v>1569.48</v>
      </c>
      <c r="H8" s="33">
        <v>1569.48</v>
      </c>
      <c r="I8" s="33">
        <v>1569.48</v>
      </c>
      <c r="J8" s="33">
        <v>1569.48</v>
      </c>
      <c r="K8" s="33">
        <v>1988.02</v>
      </c>
      <c r="L8" s="12">
        <f>SUM(E8:K8)</f>
        <v>11352.58</v>
      </c>
      <c r="M8" s="36" t="s">
        <v>210</v>
      </c>
      <c r="N8" s="1" t="s">
        <v>175</v>
      </c>
      <c r="O8" s="1" t="s">
        <v>24</v>
      </c>
    </row>
    <row r="9" spans="1:15" ht="72" x14ac:dyDescent="0.25">
      <c r="A9" s="35" t="s">
        <v>176</v>
      </c>
      <c r="B9" s="1" t="s">
        <v>177</v>
      </c>
      <c r="C9" s="1" t="s">
        <v>171</v>
      </c>
      <c r="D9" s="1" t="s">
        <v>174</v>
      </c>
      <c r="E9" s="33">
        <v>1517.16</v>
      </c>
      <c r="F9" s="33">
        <v>1569.48</v>
      </c>
      <c r="G9" s="33">
        <v>1569.48</v>
      </c>
      <c r="H9" s="33">
        <v>1569.48</v>
      </c>
      <c r="I9" s="33">
        <v>1569.48</v>
      </c>
      <c r="J9" s="33">
        <v>1569.48</v>
      </c>
      <c r="K9" s="33">
        <v>1988.02</v>
      </c>
      <c r="L9" s="12">
        <f t="shared" ref="L9:L32" si="0">SUM(E9:K9)</f>
        <v>11352.58</v>
      </c>
      <c r="M9" s="36" t="s">
        <v>210</v>
      </c>
      <c r="N9" s="1" t="s">
        <v>175</v>
      </c>
      <c r="O9" s="1" t="s">
        <v>24</v>
      </c>
    </row>
    <row r="10" spans="1:15" ht="72" x14ac:dyDescent="0.25">
      <c r="A10" s="35" t="s">
        <v>178</v>
      </c>
      <c r="B10" s="1" t="s">
        <v>179</v>
      </c>
      <c r="C10" s="1" t="s">
        <v>171</v>
      </c>
      <c r="D10" s="1" t="s">
        <v>174</v>
      </c>
      <c r="E10" s="33">
        <v>1517.16</v>
      </c>
      <c r="F10" s="33">
        <v>1569.48</v>
      </c>
      <c r="G10" s="33">
        <v>1569.48</v>
      </c>
      <c r="H10" s="33">
        <v>1569.48</v>
      </c>
      <c r="I10" s="33">
        <v>1569.48</v>
      </c>
      <c r="J10" s="33">
        <v>1569.48</v>
      </c>
      <c r="K10" s="33">
        <v>1988.02</v>
      </c>
      <c r="L10" s="12">
        <f t="shared" si="0"/>
        <v>11352.58</v>
      </c>
      <c r="M10" s="36" t="s">
        <v>210</v>
      </c>
      <c r="N10" s="1" t="s">
        <v>175</v>
      </c>
      <c r="O10" s="1" t="s">
        <v>24</v>
      </c>
    </row>
    <row r="11" spans="1:15" ht="72" x14ac:dyDescent="0.25">
      <c r="A11" s="35" t="s">
        <v>180</v>
      </c>
      <c r="B11" s="1" t="s">
        <v>181</v>
      </c>
      <c r="C11" s="1" t="s">
        <v>171</v>
      </c>
      <c r="D11" s="1" t="s">
        <v>172</v>
      </c>
      <c r="E11" s="33">
        <v>2493.4299999999998</v>
      </c>
      <c r="F11" s="33">
        <v>2579.41</v>
      </c>
      <c r="G11" s="33">
        <v>0</v>
      </c>
      <c r="H11" s="33">
        <v>0</v>
      </c>
      <c r="I11" s="33">
        <v>0</v>
      </c>
      <c r="J11" s="33">
        <v>0</v>
      </c>
      <c r="K11" s="33">
        <v>1003.1</v>
      </c>
      <c r="L11" s="12">
        <f t="shared" si="0"/>
        <v>6075.9400000000005</v>
      </c>
      <c r="M11" s="36" t="s">
        <v>210</v>
      </c>
      <c r="N11" s="1" t="s">
        <v>175</v>
      </c>
      <c r="O11" s="1" t="s">
        <v>24</v>
      </c>
    </row>
    <row r="12" spans="1:15" ht="72" x14ac:dyDescent="0.25">
      <c r="A12" s="35" t="s">
        <v>182</v>
      </c>
      <c r="B12" s="1" t="s">
        <v>183</v>
      </c>
      <c r="C12" s="1" t="s">
        <v>171</v>
      </c>
      <c r="D12" s="1" t="s">
        <v>172</v>
      </c>
      <c r="E12" s="33">
        <v>0</v>
      </c>
      <c r="F12" s="33">
        <v>0</v>
      </c>
      <c r="G12" s="33">
        <v>1805.58</v>
      </c>
      <c r="H12" s="33">
        <f>1709.95+869.46</f>
        <v>2579.41</v>
      </c>
      <c r="I12" s="33">
        <f>1805.58+773.83</f>
        <v>2579.41</v>
      </c>
      <c r="J12" s="33">
        <v>2579.41</v>
      </c>
      <c r="K12" s="33">
        <v>2264.14</v>
      </c>
      <c r="L12" s="12">
        <f t="shared" si="0"/>
        <v>11807.949999999999</v>
      </c>
      <c r="M12" s="36" t="s">
        <v>210</v>
      </c>
      <c r="N12" s="1" t="s">
        <v>175</v>
      </c>
      <c r="O12" s="1" t="s">
        <v>24</v>
      </c>
    </row>
    <row r="13" spans="1:15" ht="72" x14ac:dyDescent="0.25">
      <c r="A13" s="35" t="s">
        <v>184</v>
      </c>
      <c r="B13" s="1" t="s">
        <v>209</v>
      </c>
      <c r="C13" s="1" t="s">
        <v>171</v>
      </c>
      <c r="D13" s="1" t="s">
        <v>185</v>
      </c>
      <c r="E13" s="33">
        <v>867.75</v>
      </c>
      <c r="F13" s="33">
        <v>1108.44</v>
      </c>
      <c r="G13" s="33">
        <v>1108.44</v>
      </c>
      <c r="H13" s="33">
        <v>1108.44</v>
      </c>
      <c r="I13" s="33">
        <v>1108.44</v>
      </c>
      <c r="J13" s="33">
        <v>1108.44</v>
      </c>
      <c r="K13" s="33">
        <v>1404.03</v>
      </c>
      <c r="L13" s="12">
        <f t="shared" si="0"/>
        <v>7813.9800000000005</v>
      </c>
      <c r="M13" s="36" t="s">
        <v>210</v>
      </c>
      <c r="N13" s="1" t="s">
        <v>175</v>
      </c>
      <c r="O13" s="1" t="s">
        <v>24</v>
      </c>
    </row>
    <row r="14" spans="1:15" ht="72" x14ac:dyDescent="0.25">
      <c r="A14" s="35" t="s">
        <v>186</v>
      </c>
      <c r="B14" s="1" t="s">
        <v>211</v>
      </c>
      <c r="C14" s="1" t="s">
        <v>171</v>
      </c>
      <c r="D14" s="1" t="s">
        <v>185</v>
      </c>
      <c r="E14" s="33">
        <v>1035.83</v>
      </c>
      <c r="F14" s="33">
        <v>1108.44</v>
      </c>
      <c r="G14" s="33">
        <v>1108.44</v>
      </c>
      <c r="H14" s="33">
        <v>1108.44</v>
      </c>
      <c r="I14" s="33">
        <v>1108.44</v>
      </c>
      <c r="J14" s="33">
        <v>1108.44</v>
      </c>
      <c r="K14" s="33">
        <v>1404.03</v>
      </c>
      <c r="L14" s="12">
        <f t="shared" si="0"/>
        <v>7982.06</v>
      </c>
      <c r="M14" s="36" t="s">
        <v>210</v>
      </c>
      <c r="N14" s="1" t="s">
        <v>175</v>
      </c>
      <c r="O14" s="1" t="s">
        <v>24</v>
      </c>
    </row>
    <row r="15" spans="1:15" ht="72" x14ac:dyDescent="0.25">
      <c r="A15" s="35" t="s">
        <v>187</v>
      </c>
      <c r="B15" s="1" t="s">
        <v>212</v>
      </c>
      <c r="C15" s="1" t="s">
        <v>171</v>
      </c>
      <c r="D15" s="1" t="s">
        <v>185</v>
      </c>
      <c r="E15" s="33">
        <v>1035.83</v>
      </c>
      <c r="F15" s="33">
        <v>1108.44</v>
      </c>
      <c r="G15" s="33">
        <v>1108.44</v>
      </c>
      <c r="H15" s="33">
        <v>1108.44</v>
      </c>
      <c r="I15" s="33">
        <v>1108.44</v>
      </c>
      <c r="J15" s="33">
        <v>1108.44</v>
      </c>
      <c r="K15" s="33">
        <v>1404.03</v>
      </c>
      <c r="L15" s="12">
        <f t="shared" si="0"/>
        <v>7982.06</v>
      </c>
      <c r="M15" s="36" t="s">
        <v>210</v>
      </c>
      <c r="N15" s="1" t="s">
        <v>175</v>
      </c>
      <c r="O15" s="1" t="s">
        <v>24</v>
      </c>
    </row>
    <row r="16" spans="1:15" ht="72" x14ac:dyDescent="0.25">
      <c r="A16" s="35" t="s">
        <v>188</v>
      </c>
      <c r="B16" s="1" t="s">
        <v>213</v>
      </c>
      <c r="C16" s="1" t="s">
        <v>171</v>
      </c>
      <c r="D16" s="1" t="s">
        <v>185</v>
      </c>
      <c r="E16" s="33">
        <v>1035.83</v>
      </c>
      <c r="F16" s="33">
        <v>1108.44</v>
      </c>
      <c r="G16" s="33">
        <v>1108.44</v>
      </c>
      <c r="H16" s="33">
        <v>1108.44</v>
      </c>
      <c r="I16" s="33">
        <v>0</v>
      </c>
      <c r="J16" s="33">
        <v>0</v>
      </c>
      <c r="K16" s="33">
        <v>480.32</v>
      </c>
      <c r="L16" s="12">
        <f t="shared" si="0"/>
        <v>4841.4699999999993</v>
      </c>
      <c r="M16" s="36" t="s">
        <v>210</v>
      </c>
      <c r="N16" s="1" t="s">
        <v>175</v>
      </c>
      <c r="O16" s="1" t="s">
        <v>24</v>
      </c>
    </row>
    <row r="17" spans="1:15" ht="72" x14ac:dyDescent="0.25">
      <c r="A17" s="35" t="s">
        <v>189</v>
      </c>
      <c r="B17" s="1" t="s">
        <v>214</v>
      </c>
      <c r="C17" s="1" t="s">
        <v>171</v>
      </c>
      <c r="D17" s="1" t="s">
        <v>185</v>
      </c>
      <c r="E17" s="33">
        <v>1035.83</v>
      </c>
      <c r="F17" s="33">
        <v>1108.44</v>
      </c>
      <c r="G17" s="33">
        <v>1108.44</v>
      </c>
      <c r="H17" s="33">
        <v>1108.44</v>
      </c>
      <c r="I17" s="33">
        <v>1108.44</v>
      </c>
      <c r="J17" s="33">
        <v>1108.44</v>
      </c>
      <c r="K17" s="33">
        <v>1404.03</v>
      </c>
      <c r="L17" s="12">
        <f t="shared" si="0"/>
        <v>7982.06</v>
      </c>
      <c r="M17" s="36" t="s">
        <v>210</v>
      </c>
      <c r="N17" s="1" t="s">
        <v>175</v>
      </c>
      <c r="O17" s="1" t="s">
        <v>24</v>
      </c>
    </row>
    <row r="18" spans="1:15" ht="72" x14ac:dyDescent="0.25">
      <c r="A18" s="35" t="s">
        <v>190</v>
      </c>
      <c r="B18" s="1" t="s">
        <v>215</v>
      </c>
      <c r="C18" s="1" t="s">
        <v>171</v>
      </c>
      <c r="D18" s="1" t="s">
        <v>185</v>
      </c>
      <c r="E18" s="33">
        <v>1035.83</v>
      </c>
      <c r="F18" s="33">
        <v>1108.44</v>
      </c>
      <c r="G18" s="33">
        <v>1108.44</v>
      </c>
      <c r="H18" s="33">
        <v>0</v>
      </c>
      <c r="I18" s="33">
        <v>0</v>
      </c>
      <c r="J18" s="33">
        <v>0</v>
      </c>
      <c r="K18" s="33">
        <v>979.14</v>
      </c>
      <c r="L18" s="12">
        <f t="shared" si="0"/>
        <v>4231.8500000000004</v>
      </c>
      <c r="M18" s="36" t="s">
        <v>210</v>
      </c>
      <c r="N18" s="1" t="s">
        <v>175</v>
      </c>
      <c r="O18" s="1" t="s">
        <v>24</v>
      </c>
    </row>
    <row r="19" spans="1:15" ht="72" x14ac:dyDescent="0.25">
      <c r="A19" s="35" t="s">
        <v>191</v>
      </c>
      <c r="B19" s="1" t="s">
        <v>216</v>
      </c>
      <c r="C19" s="1" t="s">
        <v>171</v>
      </c>
      <c r="D19" s="1" t="s">
        <v>185</v>
      </c>
      <c r="E19" s="33">
        <v>1035.83</v>
      </c>
      <c r="F19" s="33">
        <v>1108.44</v>
      </c>
      <c r="G19" s="33">
        <v>1108.44</v>
      </c>
      <c r="H19" s="33">
        <v>1108.44</v>
      </c>
      <c r="I19" s="33">
        <v>1108.44</v>
      </c>
      <c r="J19" s="33">
        <v>1108.44</v>
      </c>
      <c r="K19" s="33">
        <v>1404.03</v>
      </c>
      <c r="L19" s="12">
        <f t="shared" si="0"/>
        <v>7982.06</v>
      </c>
      <c r="M19" s="36" t="s">
        <v>210</v>
      </c>
      <c r="N19" s="1" t="s">
        <v>175</v>
      </c>
      <c r="O19" s="1" t="s">
        <v>24</v>
      </c>
    </row>
    <row r="20" spans="1:15" ht="72" x14ac:dyDescent="0.25">
      <c r="A20" s="35" t="s">
        <v>192</v>
      </c>
      <c r="B20" s="1" t="s">
        <v>217</v>
      </c>
      <c r="C20" s="1" t="s">
        <v>171</v>
      </c>
      <c r="D20" s="1" t="s">
        <v>185</v>
      </c>
      <c r="E20" s="33">
        <v>1035.83</v>
      </c>
      <c r="F20" s="33">
        <v>1108.44</v>
      </c>
      <c r="G20" s="33">
        <v>1108.44</v>
      </c>
      <c r="H20" s="33">
        <v>0</v>
      </c>
      <c r="I20" s="33">
        <v>0</v>
      </c>
      <c r="J20" s="33">
        <v>0</v>
      </c>
      <c r="K20" s="33">
        <v>720.49</v>
      </c>
      <c r="L20" s="12">
        <f t="shared" si="0"/>
        <v>3973.2</v>
      </c>
      <c r="M20" s="36" t="s">
        <v>210</v>
      </c>
      <c r="N20" s="1" t="s">
        <v>175</v>
      </c>
      <c r="O20" s="1" t="s">
        <v>24</v>
      </c>
    </row>
    <row r="21" spans="1:15" ht="72" x14ac:dyDescent="0.25">
      <c r="A21" s="35" t="s">
        <v>193</v>
      </c>
      <c r="B21" s="1" t="s">
        <v>218</v>
      </c>
      <c r="C21" s="1" t="s">
        <v>171</v>
      </c>
      <c r="D21" s="1" t="s">
        <v>185</v>
      </c>
      <c r="E21" s="33">
        <v>1035.83</v>
      </c>
      <c r="F21" s="33">
        <v>1108.44</v>
      </c>
      <c r="G21" s="33">
        <v>800.46</v>
      </c>
      <c r="H21" s="33">
        <v>0</v>
      </c>
      <c r="I21" s="33">
        <v>0</v>
      </c>
      <c r="J21" s="33">
        <v>0</v>
      </c>
      <c r="K21" s="33">
        <v>1293.18</v>
      </c>
      <c r="L21" s="12">
        <f t="shared" si="0"/>
        <v>4237.91</v>
      </c>
      <c r="M21" s="36" t="s">
        <v>210</v>
      </c>
      <c r="N21" s="1" t="s">
        <v>175</v>
      </c>
      <c r="O21" s="1" t="s">
        <v>24</v>
      </c>
    </row>
    <row r="22" spans="1:15" ht="72" x14ac:dyDescent="0.25">
      <c r="A22" s="35" t="s">
        <v>194</v>
      </c>
      <c r="B22" s="1" t="s">
        <v>219</v>
      </c>
      <c r="C22" s="1" t="s">
        <v>171</v>
      </c>
      <c r="D22" s="1" t="s">
        <v>185</v>
      </c>
      <c r="E22" s="33">
        <v>1035.83</v>
      </c>
      <c r="F22" s="33">
        <v>1108.44</v>
      </c>
      <c r="G22" s="33">
        <v>1108.44</v>
      </c>
      <c r="H22" s="33">
        <v>1108.44</v>
      </c>
      <c r="I22" s="33">
        <v>1108.44</v>
      </c>
      <c r="J22" s="33">
        <v>1108.44</v>
      </c>
      <c r="K22" s="33">
        <v>1404.03</v>
      </c>
      <c r="L22" s="12">
        <f t="shared" si="0"/>
        <v>7982.06</v>
      </c>
      <c r="M22" s="1"/>
      <c r="N22" s="1" t="s">
        <v>175</v>
      </c>
      <c r="O22" s="1" t="s">
        <v>24</v>
      </c>
    </row>
    <row r="23" spans="1:15" ht="72" x14ac:dyDescent="0.25">
      <c r="A23" s="35" t="s">
        <v>195</v>
      </c>
      <c r="B23" s="1" t="s">
        <v>220</v>
      </c>
      <c r="C23" s="1" t="s">
        <v>171</v>
      </c>
      <c r="D23" s="1" t="s">
        <v>185</v>
      </c>
      <c r="E23" s="33">
        <v>1035.83</v>
      </c>
      <c r="F23" s="33">
        <v>1108.44</v>
      </c>
      <c r="G23" s="33">
        <v>1108.44</v>
      </c>
      <c r="H23" s="33">
        <v>0</v>
      </c>
      <c r="I23" s="33">
        <v>0</v>
      </c>
      <c r="J23" s="33">
        <v>0</v>
      </c>
      <c r="K23" s="33">
        <v>720.49</v>
      </c>
      <c r="L23" s="12">
        <f t="shared" si="0"/>
        <v>3973.2</v>
      </c>
      <c r="M23" s="1"/>
      <c r="N23" s="1" t="s">
        <v>175</v>
      </c>
      <c r="O23" s="1" t="s">
        <v>24</v>
      </c>
    </row>
    <row r="24" spans="1:15" ht="72" x14ac:dyDescent="0.25">
      <c r="A24" s="35" t="s">
        <v>196</v>
      </c>
      <c r="B24" s="1" t="s">
        <v>221</v>
      </c>
      <c r="C24" s="1" t="s">
        <v>171</v>
      </c>
      <c r="D24" s="1" t="s">
        <v>185</v>
      </c>
      <c r="E24" s="33">
        <v>1035.83</v>
      </c>
      <c r="F24" s="33">
        <v>1108.44</v>
      </c>
      <c r="G24" s="33">
        <v>1108.44</v>
      </c>
      <c r="H24" s="33">
        <v>1108.44</v>
      </c>
      <c r="I24" s="33">
        <v>1108.44</v>
      </c>
      <c r="J24" s="33">
        <v>1108.44</v>
      </c>
      <c r="K24" s="33">
        <v>1404.03</v>
      </c>
      <c r="L24" s="12">
        <f t="shared" si="0"/>
        <v>7982.06</v>
      </c>
      <c r="M24" s="1"/>
      <c r="N24" s="1" t="s">
        <v>175</v>
      </c>
      <c r="O24" s="1" t="s">
        <v>24</v>
      </c>
    </row>
    <row r="25" spans="1:15" ht="72" x14ac:dyDescent="0.25">
      <c r="A25" s="35" t="s">
        <v>197</v>
      </c>
      <c r="B25" s="1" t="s">
        <v>222</v>
      </c>
      <c r="C25" s="1" t="s">
        <v>171</v>
      </c>
      <c r="D25" s="1" t="s">
        <v>185</v>
      </c>
      <c r="E25" s="33">
        <v>1035.83</v>
      </c>
      <c r="F25" s="33">
        <v>1108.44</v>
      </c>
      <c r="G25" s="33">
        <v>1108.44</v>
      </c>
      <c r="H25" s="33">
        <v>1108.44</v>
      </c>
      <c r="I25" s="33">
        <v>1108.44</v>
      </c>
      <c r="J25" s="33">
        <v>1108.44</v>
      </c>
      <c r="K25" s="33">
        <v>1404.03</v>
      </c>
      <c r="L25" s="12">
        <f t="shared" si="0"/>
        <v>7982.06</v>
      </c>
      <c r="M25" s="1"/>
      <c r="N25" s="1" t="s">
        <v>175</v>
      </c>
      <c r="O25" s="1" t="s">
        <v>24</v>
      </c>
    </row>
    <row r="26" spans="1:15" ht="72" x14ac:dyDescent="0.25">
      <c r="A26" s="35" t="s">
        <v>198</v>
      </c>
      <c r="B26" s="1" t="s">
        <v>223</v>
      </c>
      <c r="C26" s="1" t="s">
        <v>171</v>
      </c>
      <c r="D26" s="1" t="s">
        <v>185</v>
      </c>
      <c r="E26" s="33">
        <v>1035.83</v>
      </c>
      <c r="F26" s="33">
        <v>1108.44</v>
      </c>
      <c r="G26" s="33">
        <v>800.46</v>
      </c>
      <c r="H26" s="33">
        <v>0</v>
      </c>
      <c r="I26" s="33">
        <v>0</v>
      </c>
      <c r="J26" s="33">
        <v>0</v>
      </c>
      <c r="K26" s="33">
        <v>1293.18</v>
      </c>
      <c r="L26" s="12">
        <f t="shared" si="0"/>
        <v>4237.91</v>
      </c>
      <c r="M26" s="1"/>
      <c r="N26" s="1" t="s">
        <v>175</v>
      </c>
      <c r="O26" s="1" t="s">
        <v>24</v>
      </c>
    </row>
    <row r="27" spans="1:15" ht="72" x14ac:dyDescent="0.25">
      <c r="A27" s="35" t="s">
        <v>199</v>
      </c>
      <c r="B27" s="1" t="s">
        <v>224</v>
      </c>
      <c r="C27" s="1" t="s">
        <v>171</v>
      </c>
      <c r="D27" s="1" t="s">
        <v>185</v>
      </c>
      <c r="E27" s="33">
        <v>0</v>
      </c>
      <c r="F27" s="33">
        <v>0</v>
      </c>
      <c r="G27" s="33">
        <v>775.95</v>
      </c>
      <c r="H27" s="33">
        <v>1108.44</v>
      </c>
      <c r="I27" s="33">
        <v>1108.44</v>
      </c>
      <c r="J27" s="33">
        <v>1108.44</v>
      </c>
      <c r="K27" s="33">
        <v>972.97</v>
      </c>
      <c r="L27" s="12">
        <f t="shared" si="0"/>
        <v>5074.2400000000007</v>
      </c>
      <c r="M27" s="1"/>
      <c r="N27" s="1" t="s">
        <v>175</v>
      </c>
      <c r="O27" s="1" t="s">
        <v>24</v>
      </c>
    </row>
    <row r="28" spans="1:15" ht="72" x14ac:dyDescent="0.25">
      <c r="A28" s="35" t="s">
        <v>200</v>
      </c>
      <c r="B28" s="1" t="s">
        <v>225</v>
      </c>
      <c r="C28" s="1" t="s">
        <v>171</v>
      </c>
      <c r="D28" s="1" t="s">
        <v>185</v>
      </c>
      <c r="E28" s="33">
        <v>0</v>
      </c>
      <c r="F28" s="33">
        <v>0</v>
      </c>
      <c r="G28" s="33">
        <v>775.95</v>
      </c>
      <c r="H28" s="33">
        <v>1108.44</v>
      </c>
      <c r="I28" s="33">
        <v>1108.44</v>
      </c>
      <c r="J28" s="33">
        <v>1108.44</v>
      </c>
      <c r="K28" s="33">
        <v>972.97</v>
      </c>
      <c r="L28" s="12">
        <f t="shared" si="0"/>
        <v>5074.2400000000007</v>
      </c>
      <c r="M28" s="1"/>
      <c r="N28" s="1" t="s">
        <v>175</v>
      </c>
      <c r="O28" s="1" t="s">
        <v>24</v>
      </c>
    </row>
    <row r="29" spans="1:15" ht="72" x14ac:dyDescent="0.25">
      <c r="A29" s="35" t="s">
        <v>201</v>
      </c>
      <c r="B29" s="1" t="s">
        <v>227</v>
      </c>
      <c r="C29" s="1" t="s">
        <v>171</v>
      </c>
      <c r="D29" s="1" t="s">
        <v>185</v>
      </c>
      <c r="E29" s="33">
        <v>0</v>
      </c>
      <c r="F29" s="33">
        <v>0</v>
      </c>
      <c r="G29" s="33">
        <v>775.95</v>
      </c>
      <c r="H29" s="33">
        <v>1108.44</v>
      </c>
      <c r="I29" s="33">
        <v>1108.44</v>
      </c>
      <c r="J29" s="33">
        <v>1108.44</v>
      </c>
      <c r="K29" s="33">
        <v>972.97</v>
      </c>
      <c r="L29" s="12">
        <f t="shared" si="0"/>
        <v>5074.2400000000007</v>
      </c>
      <c r="M29" s="1"/>
      <c r="N29" s="1" t="s">
        <v>175</v>
      </c>
      <c r="O29" s="1" t="s">
        <v>24</v>
      </c>
    </row>
    <row r="30" spans="1:15" ht="72" x14ac:dyDescent="0.25">
      <c r="A30" s="35" t="s">
        <v>228</v>
      </c>
      <c r="B30" s="1" t="s">
        <v>230</v>
      </c>
      <c r="C30" s="1" t="s">
        <v>171</v>
      </c>
      <c r="D30" s="1" t="s">
        <v>229</v>
      </c>
      <c r="E30" s="33">
        <v>0</v>
      </c>
      <c r="F30" s="33">
        <v>0</v>
      </c>
      <c r="G30" s="33">
        <v>295.60000000000002</v>
      </c>
      <c r="H30" s="33">
        <v>0</v>
      </c>
      <c r="I30" s="33">
        <v>0</v>
      </c>
      <c r="J30" s="33">
        <v>0</v>
      </c>
      <c r="K30" s="33">
        <v>0</v>
      </c>
      <c r="L30" s="12">
        <f t="shared" si="0"/>
        <v>295.60000000000002</v>
      </c>
      <c r="M30" s="1"/>
      <c r="N30" s="1" t="s">
        <v>175</v>
      </c>
      <c r="O30" s="1" t="s">
        <v>24</v>
      </c>
    </row>
    <row r="31" spans="1:15" ht="72" x14ac:dyDescent="0.25">
      <c r="A31" s="35" t="s">
        <v>231</v>
      </c>
      <c r="B31" s="1" t="s">
        <v>232</v>
      </c>
      <c r="C31" s="1" t="s">
        <v>171</v>
      </c>
      <c r="D31" s="1" t="s">
        <v>229</v>
      </c>
      <c r="E31" s="33">
        <v>0</v>
      </c>
      <c r="F31" s="33">
        <v>0</v>
      </c>
      <c r="G31" s="33">
        <v>775.9</v>
      </c>
      <c r="H31" s="33">
        <v>1108.44</v>
      </c>
      <c r="I31" s="33">
        <v>0</v>
      </c>
      <c r="J31" s="33">
        <v>0</v>
      </c>
      <c r="K31" s="33">
        <v>468.01</v>
      </c>
      <c r="L31" s="12">
        <f t="shared" si="0"/>
        <v>2352.3500000000004</v>
      </c>
      <c r="M31" s="1"/>
      <c r="N31" s="1" t="s">
        <v>175</v>
      </c>
      <c r="O31" s="1" t="s">
        <v>24</v>
      </c>
    </row>
    <row r="32" spans="1:15" ht="72" x14ac:dyDescent="0.25">
      <c r="A32" s="35" t="s">
        <v>233</v>
      </c>
      <c r="B32" s="1" t="s">
        <v>234</v>
      </c>
      <c r="C32" s="1" t="s">
        <v>171</v>
      </c>
      <c r="D32" s="1" t="s">
        <v>229</v>
      </c>
      <c r="E32" s="33">
        <v>0</v>
      </c>
      <c r="F32" s="33">
        <v>0</v>
      </c>
      <c r="G32" s="33">
        <v>480.32</v>
      </c>
      <c r="H32" s="33">
        <v>1108.44</v>
      </c>
      <c r="I32" s="33">
        <v>0</v>
      </c>
      <c r="J32" s="33">
        <v>0</v>
      </c>
      <c r="K32" s="33">
        <v>289.43</v>
      </c>
      <c r="L32" s="12">
        <f t="shared" si="0"/>
        <v>1878.19</v>
      </c>
      <c r="M32" s="1"/>
      <c r="N32" s="1" t="s">
        <v>175</v>
      </c>
      <c r="O32" s="1" t="s">
        <v>24</v>
      </c>
    </row>
    <row r="33" spans="3:12" s="3" customFormat="1" x14ac:dyDescent="0.25">
      <c r="C33" s="28"/>
    </row>
    <row r="34" spans="3:12" s="3" customFormat="1" x14ac:dyDescent="0.25">
      <c r="C34" s="28"/>
      <c r="L34" s="37">
        <f>SUM(L8:L32)</f>
        <v>160874.43</v>
      </c>
    </row>
    <row r="35" spans="3:12" s="3" customFormat="1" x14ac:dyDescent="0.25">
      <c r="C35" s="28"/>
    </row>
    <row r="36" spans="3:12" s="3" customFormat="1" x14ac:dyDescent="0.25">
      <c r="C36" s="28"/>
    </row>
    <row r="37" spans="3:12" s="3" customFormat="1" x14ac:dyDescent="0.25">
      <c r="C37" s="28"/>
    </row>
    <row r="38" spans="3:12" s="3" customFormat="1" x14ac:dyDescent="0.25">
      <c r="C38" s="28"/>
    </row>
    <row r="39" spans="3:12" s="3" customFormat="1" x14ac:dyDescent="0.25">
      <c r="C39" s="28"/>
    </row>
    <row r="40" spans="3:12" s="3" customFormat="1" x14ac:dyDescent="0.25">
      <c r="C40" s="28"/>
    </row>
    <row r="41" spans="3:12" s="3" customFormat="1" x14ac:dyDescent="0.25">
      <c r="C41" s="28"/>
    </row>
    <row r="42" spans="3:12" s="3" customFormat="1" x14ac:dyDescent="0.25">
      <c r="C42" s="28"/>
    </row>
    <row r="43" spans="3:12" s="3" customFormat="1" x14ac:dyDescent="0.25">
      <c r="C43" s="28"/>
    </row>
    <row r="44" spans="3:12" s="3" customFormat="1" x14ac:dyDescent="0.25">
      <c r="C44" s="28"/>
    </row>
    <row r="45" spans="3:12" s="3" customFormat="1" x14ac:dyDescent="0.25">
      <c r="C45" s="28"/>
    </row>
    <row r="46" spans="3:12" s="3" customFormat="1" x14ac:dyDescent="0.25">
      <c r="C46" s="28"/>
    </row>
  </sheetData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109"/>
  <sheetViews>
    <sheetView zoomScaleNormal="100" workbookViewId="0">
      <selection activeCell="K8" sqref="K8:L18"/>
    </sheetView>
  </sheetViews>
  <sheetFormatPr defaultRowHeight="15" x14ac:dyDescent="0.25"/>
  <cols>
    <col min="1" max="1" width="4.7109375" customWidth="1"/>
    <col min="2" max="2" width="27.42578125" customWidth="1"/>
    <col min="3" max="3" width="20.42578125" customWidth="1"/>
    <col min="4" max="4" width="13.28515625" customWidth="1"/>
    <col min="5" max="5" width="12.7109375" customWidth="1"/>
    <col min="6" max="6" width="11.5703125" customWidth="1"/>
    <col min="7" max="7" width="15.7109375" customWidth="1"/>
    <col min="8" max="8" width="11.7109375" customWidth="1"/>
    <col min="9" max="9" width="9.7109375" bestFit="1" customWidth="1"/>
    <col min="10" max="10" width="11.85546875" customWidth="1"/>
    <col min="12" max="12" width="15.85546875" customWidth="1"/>
    <col min="13" max="13" width="11.85546875" customWidth="1"/>
    <col min="14" max="14" width="25.28515625" customWidth="1"/>
    <col min="15" max="17" width="9.140625" style="3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x14ac:dyDescent="0.25">
      <c r="A2" s="3"/>
      <c r="B2" s="3"/>
      <c r="C2" s="4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x14ac:dyDescent="0.25">
      <c r="A3" s="3"/>
      <c r="B3" s="3"/>
      <c r="C3" s="4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A4" s="3"/>
      <c r="B4" s="3"/>
      <c r="C4" s="4" t="s">
        <v>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x14ac:dyDescent="0.25">
      <c r="A6" s="3"/>
      <c r="B6" s="3"/>
      <c r="C6" s="3"/>
      <c r="D6" s="3"/>
      <c r="E6" s="8" t="s">
        <v>235</v>
      </c>
      <c r="F6" s="9"/>
      <c r="G6" s="9"/>
      <c r="H6" s="9"/>
      <c r="I6" s="9"/>
      <c r="J6" s="9"/>
      <c r="K6" s="9"/>
      <c r="L6" s="9"/>
      <c r="M6" s="9"/>
      <c r="N6" s="9"/>
    </row>
    <row r="7" spans="1:17" s="13" customFormat="1" ht="36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8</v>
      </c>
      <c r="F7" s="7" t="s">
        <v>9</v>
      </c>
      <c r="G7" s="7" t="s">
        <v>4</v>
      </c>
      <c r="H7" s="7" t="s">
        <v>5</v>
      </c>
      <c r="I7" s="7" t="s">
        <v>6</v>
      </c>
      <c r="J7" s="7" t="s">
        <v>7</v>
      </c>
      <c r="K7" s="73" t="s">
        <v>150</v>
      </c>
      <c r="L7" s="73"/>
      <c r="M7" s="7" t="s">
        <v>12</v>
      </c>
      <c r="N7" s="7" t="s">
        <v>13</v>
      </c>
      <c r="O7" s="28"/>
      <c r="P7" s="28"/>
      <c r="Q7" s="28"/>
    </row>
    <row r="8" spans="1:17" s="38" customFormat="1" ht="24" x14ac:dyDescent="0.25">
      <c r="A8" s="1">
        <v>1</v>
      </c>
      <c r="B8" s="1" t="s">
        <v>236</v>
      </c>
      <c r="C8" s="1" t="s">
        <v>237</v>
      </c>
      <c r="D8" s="1" t="s">
        <v>238</v>
      </c>
      <c r="E8" s="1" t="s">
        <v>239</v>
      </c>
      <c r="F8" s="11">
        <v>43983</v>
      </c>
      <c r="G8" s="1" t="s">
        <v>240</v>
      </c>
      <c r="H8" s="40">
        <v>30</v>
      </c>
      <c r="I8" s="12">
        <v>4.8</v>
      </c>
      <c r="J8" s="12">
        <f>I8*H8</f>
        <v>144</v>
      </c>
      <c r="K8" s="74" t="s">
        <v>251</v>
      </c>
      <c r="L8" s="75"/>
      <c r="M8" s="39">
        <v>2146</v>
      </c>
      <c r="N8" s="39" t="s">
        <v>252</v>
      </c>
      <c r="O8" s="41"/>
      <c r="P8" s="41"/>
      <c r="Q8" s="41"/>
    </row>
    <row r="9" spans="1:17" s="38" customFormat="1" ht="24" x14ac:dyDescent="0.25">
      <c r="A9" s="1">
        <v>2</v>
      </c>
      <c r="B9" s="1" t="s">
        <v>236</v>
      </c>
      <c r="C9" s="1" t="s">
        <v>237</v>
      </c>
      <c r="D9" s="1" t="s">
        <v>238</v>
      </c>
      <c r="E9" s="1" t="s">
        <v>239</v>
      </c>
      <c r="F9" s="11">
        <v>43983</v>
      </c>
      <c r="G9" s="1" t="s">
        <v>241</v>
      </c>
      <c r="H9" s="40">
        <v>15</v>
      </c>
      <c r="I9" s="12">
        <v>4.0999999999999996</v>
      </c>
      <c r="J9" s="12">
        <f t="shared" ref="J9:J19" si="0">I9*H9</f>
        <v>61.499999999999993</v>
      </c>
      <c r="K9" s="76"/>
      <c r="L9" s="77"/>
      <c r="M9" s="39">
        <v>2146</v>
      </c>
      <c r="N9" s="39" t="s">
        <v>252</v>
      </c>
      <c r="O9" s="41"/>
      <c r="P9" s="41"/>
      <c r="Q9" s="41"/>
    </row>
    <row r="10" spans="1:17" s="38" customFormat="1" ht="24" x14ac:dyDescent="0.25">
      <c r="A10" s="1">
        <v>3</v>
      </c>
      <c r="B10" s="1" t="s">
        <v>236</v>
      </c>
      <c r="C10" s="1" t="s">
        <v>237</v>
      </c>
      <c r="D10" s="1" t="s">
        <v>238</v>
      </c>
      <c r="E10" s="1" t="s">
        <v>239</v>
      </c>
      <c r="F10" s="11">
        <v>43983</v>
      </c>
      <c r="G10" s="1" t="s">
        <v>242</v>
      </c>
      <c r="H10" s="40">
        <v>30</v>
      </c>
      <c r="I10" s="12">
        <v>4.5</v>
      </c>
      <c r="J10" s="12">
        <f t="shared" si="0"/>
        <v>135</v>
      </c>
      <c r="K10" s="76"/>
      <c r="L10" s="77"/>
      <c r="M10" s="39">
        <v>2146</v>
      </c>
      <c r="N10" s="39" t="s">
        <v>252</v>
      </c>
      <c r="O10" s="41"/>
      <c r="P10" s="41"/>
      <c r="Q10" s="41"/>
    </row>
    <row r="11" spans="1:17" s="38" customFormat="1" ht="24" x14ac:dyDescent="0.25">
      <c r="A11" s="1">
        <v>4</v>
      </c>
      <c r="B11" s="1" t="s">
        <v>236</v>
      </c>
      <c r="C11" s="1" t="s">
        <v>237</v>
      </c>
      <c r="D11" s="1" t="s">
        <v>238</v>
      </c>
      <c r="E11" s="1" t="s">
        <v>239</v>
      </c>
      <c r="F11" s="11">
        <v>43983</v>
      </c>
      <c r="G11" s="1" t="s">
        <v>243</v>
      </c>
      <c r="H11" s="40">
        <v>15</v>
      </c>
      <c r="I11" s="12">
        <v>4.5</v>
      </c>
      <c r="J11" s="12">
        <f t="shared" si="0"/>
        <v>67.5</v>
      </c>
      <c r="K11" s="76"/>
      <c r="L11" s="77"/>
      <c r="M11" s="39">
        <v>2146</v>
      </c>
      <c r="N11" s="39" t="s">
        <v>252</v>
      </c>
      <c r="O11" s="41"/>
      <c r="P11" s="41"/>
      <c r="Q11" s="41"/>
    </row>
    <row r="12" spans="1:17" s="38" customFormat="1" ht="24" x14ac:dyDescent="0.25">
      <c r="A12" s="1">
        <v>5</v>
      </c>
      <c r="B12" s="1" t="s">
        <v>236</v>
      </c>
      <c r="C12" s="1" t="s">
        <v>237</v>
      </c>
      <c r="D12" s="1" t="s">
        <v>238</v>
      </c>
      <c r="E12" s="1" t="s">
        <v>239</v>
      </c>
      <c r="F12" s="11">
        <v>43983</v>
      </c>
      <c r="G12" s="1" t="s">
        <v>244</v>
      </c>
      <c r="H12" s="40">
        <v>30</v>
      </c>
      <c r="I12" s="12">
        <v>5.9</v>
      </c>
      <c r="J12" s="12">
        <f t="shared" si="0"/>
        <v>177</v>
      </c>
      <c r="K12" s="76"/>
      <c r="L12" s="77"/>
      <c r="M12" s="39">
        <v>2146</v>
      </c>
      <c r="N12" s="39" t="s">
        <v>252</v>
      </c>
      <c r="O12" s="41"/>
      <c r="P12" s="41"/>
      <c r="Q12" s="41"/>
    </row>
    <row r="13" spans="1:17" s="38" customFormat="1" ht="24" x14ac:dyDescent="0.25">
      <c r="A13" s="1">
        <v>6</v>
      </c>
      <c r="B13" s="1" t="s">
        <v>236</v>
      </c>
      <c r="C13" s="1" t="s">
        <v>237</v>
      </c>
      <c r="D13" s="1" t="s">
        <v>238</v>
      </c>
      <c r="E13" s="1" t="s">
        <v>239</v>
      </c>
      <c r="F13" s="11">
        <v>43983</v>
      </c>
      <c r="G13" s="1" t="s">
        <v>245</v>
      </c>
      <c r="H13" s="40">
        <v>15</v>
      </c>
      <c r="I13" s="12">
        <v>23</v>
      </c>
      <c r="J13" s="12">
        <f t="shared" si="0"/>
        <v>345</v>
      </c>
      <c r="K13" s="76"/>
      <c r="L13" s="77"/>
      <c r="M13" s="39">
        <v>2146</v>
      </c>
      <c r="N13" s="39" t="s">
        <v>252</v>
      </c>
      <c r="O13" s="41"/>
      <c r="P13" s="41"/>
      <c r="Q13" s="41"/>
    </row>
    <row r="14" spans="1:17" s="38" customFormat="1" ht="24" x14ac:dyDescent="0.25">
      <c r="A14" s="1">
        <v>7</v>
      </c>
      <c r="B14" s="1" t="s">
        <v>236</v>
      </c>
      <c r="C14" s="1" t="s">
        <v>237</v>
      </c>
      <c r="D14" s="1" t="s">
        <v>238</v>
      </c>
      <c r="E14" s="1" t="s">
        <v>239</v>
      </c>
      <c r="F14" s="11">
        <v>43983</v>
      </c>
      <c r="G14" s="1" t="s">
        <v>246</v>
      </c>
      <c r="H14" s="40">
        <v>60</v>
      </c>
      <c r="I14" s="12">
        <v>3.6</v>
      </c>
      <c r="J14" s="12">
        <f t="shared" si="0"/>
        <v>216</v>
      </c>
      <c r="K14" s="76"/>
      <c r="L14" s="77"/>
      <c r="M14" s="39">
        <v>2146</v>
      </c>
      <c r="N14" s="39" t="s">
        <v>252</v>
      </c>
      <c r="O14" s="41"/>
      <c r="P14" s="41"/>
      <c r="Q14" s="41"/>
    </row>
    <row r="15" spans="1:17" s="38" customFormat="1" ht="24" x14ac:dyDescent="0.25">
      <c r="A15" s="1">
        <v>8</v>
      </c>
      <c r="B15" s="1" t="s">
        <v>236</v>
      </c>
      <c r="C15" s="1" t="s">
        <v>237</v>
      </c>
      <c r="D15" s="1" t="s">
        <v>238</v>
      </c>
      <c r="E15" s="1" t="s">
        <v>239</v>
      </c>
      <c r="F15" s="11">
        <v>43983</v>
      </c>
      <c r="G15" s="1" t="s">
        <v>247</v>
      </c>
      <c r="H15" s="40">
        <v>120</v>
      </c>
      <c r="I15" s="12">
        <v>2.87</v>
      </c>
      <c r="J15" s="12">
        <f t="shared" si="0"/>
        <v>344.40000000000003</v>
      </c>
      <c r="K15" s="76"/>
      <c r="L15" s="77"/>
      <c r="M15" s="39">
        <v>2146</v>
      </c>
      <c r="N15" s="39" t="s">
        <v>252</v>
      </c>
      <c r="O15" s="41"/>
      <c r="P15" s="41"/>
      <c r="Q15" s="41"/>
    </row>
    <row r="16" spans="1:17" s="38" customFormat="1" ht="24" x14ac:dyDescent="0.25">
      <c r="A16" s="1">
        <v>9</v>
      </c>
      <c r="B16" s="1" t="s">
        <v>236</v>
      </c>
      <c r="C16" s="1" t="s">
        <v>237</v>
      </c>
      <c r="D16" s="1" t="s">
        <v>238</v>
      </c>
      <c r="E16" s="1" t="s">
        <v>239</v>
      </c>
      <c r="F16" s="11">
        <v>43983</v>
      </c>
      <c r="G16" s="1" t="s">
        <v>248</v>
      </c>
      <c r="H16" s="40">
        <v>30</v>
      </c>
      <c r="I16" s="12">
        <v>4.4000000000000004</v>
      </c>
      <c r="J16" s="12">
        <f t="shared" si="0"/>
        <v>132</v>
      </c>
      <c r="K16" s="76"/>
      <c r="L16" s="77"/>
      <c r="M16" s="39">
        <v>2146</v>
      </c>
      <c r="N16" s="39" t="s">
        <v>252</v>
      </c>
      <c r="O16" s="41"/>
      <c r="P16" s="41"/>
      <c r="Q16" s="41"/>
    </row>
    <row r="17" spans="1:17" s="38" customFormat="1" ht="24" x14ac:dyDescent="0.25">
      <c r="A17" s="1">
        <v>10</v>
      </c>
      <c r="B17" s="1" t="s">
        <v>236</v>
      </c>
      <c r="C17" s="1" t="s">
        <v>237</v>
      </c>
      <c r="D17" s="1" t="s">
        <v>238</v>
      </c>
      <c r="E17" s="1" t="s">
        <v>239</v>
      </c>
      <c r="F17" s="11">
        <v>43983</v>
      </c>
      <c r="G17" s="1" t="s">
        <v>249</v>
      </c>
      <c r="H17" s="40">
        <v>15</v>
      </c>
      <c r="I17" s="12">
        <v>5.75</v>
      </c>
      <c r="J17" s="12">
        <f t="shared" si="0"/>
        <v>86.25</v>
      </c>
      <c r="K17" s="76"/>
      <c r="L17" s="77"/>
      <c r="M17" s="39">
        <v>2146</v>
      </c>
      <c r="N17" s="39" t="s">
        <v>252</v>
      </c>
      <c r="O17" s="41"/>
      <c r="P17" s="41"/>
      <c r="Q17" s="41"/>
    </row>
    <row r="18" spans="1:17" s="38" customFormat="1" ht="24" x14ac:dyDescent="0.25">
      <c r="A18" s="1">
        <v>11</v>
      </c>
      <c r="B18" s="1" t="s">
        <v>236</v>
      </c>
      <c r="C18" s="1" t="s">
        <v>237</v>
      </c>
      <c r="D18" s="1" t="s">
        <v>238</v>
      </c>
      <c r="E18" s="1" t="s">
        <v>239</v>
      </c>
      <c r="F18" s="11">
        <v>43983</v>
      </c>
      <c r="G18" s="1" t="s">
        <v>250</v>
      </c>
      <c r="H18" s="40">
        <v>30</v>
      </c>
      <c r="I18" s="12">
        <v>117</v>
      </c>
      <c r="J18" s="12">
        <f t="shared" si="0"/>
        <v>3510</v>
      </c>
      <c r="K18" s="78"/>
      <c r="L18" s="79"/>
      <c r="M18" s="39">
        <v>2146</v>
      </c>
      <c r="N18" s="39" t="s">
        <v>252</v>
      </c>
      <c r="O18" s="41"/>
      <c r="P18" s="41"/>
      <c r="Q18" s="41"/>
    </row>
    <row r="19" spans="1:17" s="41" customFormat="1" ht="113.25" customHeight="1" x14ac:dyDescent="0.25">
      <c r="A19" s="20">
        <v>12</v>
      </c>
      <c r="B19" s="20" t="s">
        <v>253</v>
      </c>
      <c r="C19" s="20" t="s">
        <v>254</v>
      </c>
      <c r="D19" s="20" t="s">
        <v>255</v>
      </c>
      <c r="E19" s="20"/>
      <c r="F19" s="21">
        <v>44005</v>
      </c>
      <c r="G19" s="20" t="s">
        <v>256</v>
      </c>
      <c r="H19" s="20">
        <v>90</v>
      </c>
      <c r="I19" s="23">
        <v>750</v>
      </c>
      <c r="J19" s="23">
        <f t="shared" si="0"/>
        <v>67500</v>
      </c>
      <c r="K19" s="80" t="s">
        <v>257</v>
      </c>
      <c r="L19" s="81"/>
      <c r="M19" s="20">
        <v>2298</v>
      </c>
      <c r="N19" s="20" t="s">
        <v>24</v>
      </c>
    </row>
    <row r="20" spans="1:17" s="38" customFormat="1" ht="24" x14ac:dyDescent="0.25">
      <c r="A20" s="1">
        <v>13</v>
      </c>
      <c r="B20" s="1" t="s">
        <v>236</v>
      </c>
      <c r="C20" s="1" t="s">
        <v>237</v>
      </c>
      <c r="D20" s="1" t="s">
        <v>238</v>
      </c>
      <c r="E20" s="1" t="s">
        <v>239</v>
      </c>
      <c r="F20" s="11">
        <v>44014</v>
      </c>
      <c r="G20" s="1" t="s">
        <v>240</v>
      </c>
      <c r="H20" s="40">
        <v>30</v>
      </c>
      <c r="I20" s="12">
        <v>4.8</v>
      </c>
      <c r="J20" s="12">
        <f>I20*H20</f>
        <v>144</v>
      </c>
      <c r="K20" s="74" t="s">
        <v>251</v>
      </c>
      <c r="L20" s="75"/>
      <c r="M20" s="39">
        <v>2541</v>
      </c>
      <c r="N20" s="39" t="s">
        <v>252</v>
      </c>
      <c r="O20" s="41"/>
      <c r="P20" s="41"/>
      <c r="Q20" s="41"/>
    </row>
    <row r="21" spans="1:17" s="38" customFormat="1" ht="24" x14ac:dyDescent="0.25">
      <c r="A21" s="1">
        <v>14</v>
      </c>
      <c r="B21" s="1" t="s">
        <v>236</v>
      </c>
      <c r="C21" s="1" t="s">
        <v>237</v>
      </c>
      <c r="D21" s="1" t="s">
        <v>238</v>
      </c>
      <c r="E21" s="1" t="s">
        <v>239</v>
      </c>
      <c r="F21" s="11">
        <v>44014</v>
      </c>
      <c r="G21" s="1" t="s">
        <v>241</v>
      </c>
      <c r="H21" s="40">
        <v>15</v>
      </c>
      <c r="I21" s="12">
        <v>4.0999999999999996</v>
      </c>
      <c r="J21" s="12">
        <f t="shared" ref="J21:J30" si="1">I21*H21</f>
        <v>61.499999999999993</v>
      </c>
      <c r="K21" s="76"/>
      <c r="L21" s="77"/>
      <c r="M21" s="39">
        <v>2541</v>
      </c>
      <c r="N21" s="39" t="s">
        <v>252</v>
      </c>
      <c r="O21" s="41"/>
      <c r="P21" s="41"/>
      <c r="Q21" s="41"/>
    </row>
    <row r="22" spans="1:17" s="38" customFormat="1" ht="24" x14ac:dyDescent="0.25">
      <c r="A22" s="1">
        <v>15</v>
      </c>
      <c r="B22" s="1" t="s">
        <v>236</v>
      </c>
      <c r="C22" s="1" t="s">
        <v>237</v>
      </c>
      <c r="D22" s="1" t="s">
        <v>238</v>
      </c>
      <c r="E22" s="1" t="s">
        <v>239</v>
      </c>
      <c r="F22" s="11">
        <v>44014</v>
      </c>
      <c r="G22" s="1" t="s">
        <v>242</v>
      </c>
      <c r="H22" s="40">
        <v>30</v>
      </c>
      <c r="I22" s="12">
        <v>4.5</v>
      </c>
      <c r="J22" s="12">
        <f t="shared" si="1"/>
        <v>135</v>
      </c>
      <c r="K22" s="76"/>
      <c r="L22" s="77"/>
      <c r="M22" s="39">
        <v>2541</v>
      </c>
      <c r="N22" s="39" t="s">
        <v>252</v>
      </c>
      <c r="O22" s="41"/>
      <c r="P22" s="41"/>
      <c r="Q22" s="41"/>
    </row>
    <row r="23" spans="1:17" s="38" customFormat="1" ht="24" x14ac:dyDescent="0.25">
      <c r="A23" s="1">
        <v>16</v>
      </c>
      <c r="B23" s="1" t="s">
        <v>236</v>
      </c>
      <c r="C23" s="1" t="s">
        <v>237</v>
      </c>
      <c r="D23" s="1" t="s">
        <v>238</v>
      </c>
      <c r="E23" s="1" t="s">
        <v>239</v>
      </c>
      <c r="F23" s="11">
        <v>44014</v>
      </c>
      <c r="G23" s="1" t="s">
        <v>243</v>
      </c>
      <c r="H23" s="40">
        <v>15</v>
      </c>
      <c r="I23" s="12">
        <v>4.5</v>
      </c>
      <c r="J23" s="12">
        <f t="shared" si="1"/>
        <v>67.5</v>
      </c>
      <c r="K23" s="76"/>
      <c r="L23" s="77"/>
      <c r="M23" s="39">
        <v>2541</v>
      </c>
      <c r="N23" s="39" t="s">
        <v>252</v>
      </c>
      <c r="O23" s="41"/>
      <c r="P23" s="41"/>
      <c r="Q23" s="41"/>
    </row>
    <row r="24" spans="1:17" s="38" customFormat="1" ht="24" x14ac:dyDescent="0.25">
      <c r="A24" s="1">
        <v>17</v>
      </c>
      <c r="B24" s="1" t="s">
        <v>236</v>
      </c>
      <c r="C24" s="1" t="s">
        <v>237</v>
      </c>
      <c r="D24" s="1" t="s">
        <v>238</v>
      </c>
      <c r="E24" s="1" t="s">
        <v>239</v>
      </c>
      <c r="F24" s="11">
        <v>44014</v>
      </c>
      <c r="G24" s="1" t="s">
        <v>244</v>
      </c>
      <c r="H24" s="40">
        <v>30</v>
      </c>
      <c r="I24" s="12">
        <v>5.9</v>
      </c>
      <c r="J24" s="12">
        <f t="shared" si="1"/>
        <v>177</v>
      </c>
      <c r="K24" s="76"/>
      <c r="L24" s="77"/>
      <c r="M24" s="39">
        <v>2541</v>
      </c>
      <c r="N24" s="39" t="s">
        <v>252</v>
      </c>
      <c r="O24" s="41"/>
      <c r="P24" s="41"/>
      <c r="Q24" s="41"/>
    </row>
    <row r="25" spans="1:17" s="38" customFormat="1" ht="24" x14ac:dyDescent="0.25">
      <c r="A25" s="1">
        <v>18</v>
      </c>
      <c r="B25" s="1" t="s">
        <v>236</v>
      </c>
      <c r="C25" s="1" t="s">
        <v>237</v>
      </c>
      <c r="D25" s="1" t="s">
        <v>238</v>
      </c>
      <c r="E25" s="1" t="s">
        <v>239</v>
      </c>
      <c r="F25" s="11">
        <v>44014</v>
      </c>
      <c r="G25" s="1" t="s">
        <v>245</v>
      </c>
      <c r="H25" s="40">
        <v>15</v>
      </c>
      <c r="I25" s="12">
        <v>23</v>
      </c>
      <c r="J25" s="12">
        <f t="shared" si="1"/>
        <v>345</v>
      </c>
      <c r="K25" s="76"/>
      <c r="L25" s="77"/>
      <c r="M25" s="39">
        <v>2541</v>
      </c>
      <c r="N25" s="39" t="s">
        <v>252</v>
      </c>
      <c r="O25" s="41"/>
      <c r="P25" s="41"/>
      <c r="Q25" s="41"/>
    </row>
    <row r="26" spans="1:17" s="38" customFormat="1" ht="24" x14ac:dyDescent="0.25">
      <c r="A26" s="1">
        <v>19</v>
      </c>
      <c r="B26" s="1" t="s">
        <v>236</v>
      </c>
      <c r="C26" s="1" t="s">
        <v>237</v>
      </c>
      <c r="D26" s="1" t="s">
        <v>238</v>
      </c>
      <c r="E26" s="1" t="s">
        <v>239</v>
      </c>
      <c r="F26" s="11">
        <v>44014</v>
      </c>
      <c r="G26" s="1" t="s">
        <v>246</v>
      </c>
      <c r="H26" s="40">
        <v>60</v>
      </c>
      <c r="I26" s="12">
        <v>3.6</v>
      </c>
      <c r="J26" s="12">
        <f t="shared" si="1"/>
        <v>216</v>
      </c>
      <c r="K26" s="76"/>
      <c r="L26" s="77"/>
      <c r="M26" s="39">
        <v>2541</v>
      </c>
      <c r="N26" s="39" t="s">
        <v>252</v>
      </c>
      <c r="O26" s="41"/>
      <c r="P26" s="41"/>
      <c r="Q26" s="41"/>
    </row>
    <row r="27" spans="1:17" s="38" customFormat="1" ht="24" x14ac:dyDescent="0.25">
      <c r="A27" s="20">
        <v>20</v>
      </c>
      <c r="B27" s="1" t="s">
        <v>236</v>
      </c>
      <c r="C27" s="1" t="s">
        <v>237</v>
      </c>
      <c r="D27" s="1" t="s">
        <v>238</v>
      </c>
      <c r="E27" s="1" t="s">
        <v>239</v>
      </c>
      <c r="F27" s="11">
        <v>44014</v>
      </c>
      <c r="G27" s="1" t="s">
        <v>247</v>
      </c>
      <c r="H27" s="40">
        <v>120</v>
      </c>
      <c r="I27" s="12">
        <v>2.87</v>
      </c>
      <c r="J27" s="12">
        <f t="shared" si="1"/>
        <v>344.40000000000003</v>
      </c>
      <c r="K27" s="76"/>
      <c r="L27" s="77"/>
      <c r="M27" s="39">
        <v>2541</v>
      </c>
      <c r="N27" s="39" t="s">
        <v>252</v>
      </c>
      <c r="O27" s="41"/>
      <c r="P27" s="41"/>
      <c r="Q27" s="41"/>
    </row>
    <row r="28" spans="1:17" s="38" customFormat="1" ht="24" x14ac:dyDescent="0.25">
      <c r="A28" s="1">
        <v>21</v>
      </c>
      <c r="B28" s="1" t="s">
        <v>236</v>
      </c>
      <c r="C28" s="1" t="s">
        <v>237</v>
      </c>
      <c r="D28" s="1" t="s">
        <v>238</v>
      </c>
      <c r="E28" s="1" t="s">
        <v>239</v>
      </c>
      <c r="F28" s="11">
        <v>44014</v>
      </c>
      <c r="G28" s="1" t="s">
        <v>248</v>
      </c>
      <c r="H28" s="40">
        <v>30</v>
      </c>
      <c r="I28" s="12">
        <v>4.4000000000000004</v>
      </c>
      <c r="J28" s="12">
        <f t="shared" si="1"/>
        <v>132</v>
      </c>
      <c r="K28" s="76"/>
      <c r="L28" s="77"/>
      <c r="M28" s="39">
        <v>2541</v>
      </c>
      <c r="N28" s="39" t="s">
        <v>252</v>
      </c>
      <c r="O28" s="41"/>
      <c r="P28" s="41"/>
      <c r="Q28" s="41"/>
    </row>
    <row r="29" spans="1:17" s="38" customFormat="1" ht="24" x14ac:dyDescent="0.25">
      <c r="A29" s="1">
        <v>22</v>
      </c>
      <c r="B29" s="1" t="s">
        <v>236</v>
      </c>
      <c r="C29" s="1" t="s">
        <v>237</v>
      </c>
      <c r="D29" s="1" t="s">
        <v>238</v>
      </c>
      <c r="E29" s="1" t="s">
        <v>239</v>
      </c>
      <c r="F29" s="11">
        <v>44014</v>
      </c>
      <c r="G29" s="1" t="s">
        <v>249</v>
      </c>
      <c r="H29" s="40">
        <v>15</v>
      </c>
      <c r="I29" s="12">
        <v>5.75</v>
      </c>
      <c r="J29" s="12">
        <f t="shared" si="1"/>
        <v>86.25</v>
      </c>
      <c r="K29" s="76"/>
      <c r="L29" s="77"/>
      <c r="M29" s="39">
        <v>2541</v>
      </c>
      <c r="N29" s="39" t="s">
        <v>252</v>
      </c>
      <c r="O29" s="41"/>
      <c r="P29" s="41"/>
      <c r="Q29" s="41"/>
    </row>
    <row r="30" spans="1:17" s="38" customFormat="1" ht="24" x14ac:dyDescent="0.25">
      <c r="A30" s="1">
        <v>23</v>
      </c>
      <c r="B30" s="1" t="s">
        <v>236</v>
      </c>
      <c r="C30" s="1" t="s">
        <v>237</v>
      </c>
      <c r="D30" s="1" t="s">
        <v>238</v>
      </c>
      <c r="E30" s="1" t="s">
        <v>239</v>
      </c>
      <c r="F30" s="11">
        <v>44014</v>
      </c>
      <c r="G30" s="1" t="s">
        <v>250</v>
      </c>
      <c r="H30" s="40">
        <v>30</v>
      </c>
      <c r="I30" s="12">
        <v>117</v>
      </c>
      <c r="J30" s="12">
        <f t="shared" si="1"/>
        <v>3510</v>
      </c>
      <c r="K30" s="78"/>
      <c r="L30" s="79"/>
      <c r="M30" s="39">
        <v>2541</v>
      </c>
      <c r="N30" s="39" t="s">
        <v>252</v>
      </c>
      <c r="O30" s="41"/>
      <c r="P30" s="41"/>
      <c r="Q30" s="41"/>
    </row>
    <row r="31" spans="1:17" s="38" customFormat="1" ht="24" x14ac:dyDescent="0.25">
      <c r="A31" s="1">
        <v>24</v>
      </c>
      <c r="B31" s="1" t="s">
        <v>236</v>
      </c>
      <c r="C31" s="1" t="s">
        <v>237</v>
      </c>
      <c r="D31" s="1" t="s">
        <v>238</v>
      </c>
      <c r="E31" s="1" t="s">
        <v>239</v>
      </c>
      <c r="F31" s="11">
        <v>44032</v>
      </c>
      <c r="G31" s="1" t="s">
        <v>240</v>
      </c>
      <c r="H31" s="40">
        <v>30</v>
      </c>
      <c r="I31" s="12">
        <v>4.8</v>
      </c>
      <c r="J31" s="12">
        <f>I31*H31</f>
        <v>144</v>
      </c>
      <c r="K31" s="74" t="s">
        <v>251</v>
      </c>
      <c r="L31" s="75"/>
      <c r="M31" s="39">
        <v>2760</v>
      </c>
      <c r="N31" s="39" t="s">
        <v>252</v>
      </c>
      <c r="O31" s="41"/>
      <c r="P31" s="41"/>
      <c r="Q31" s="41"/>
    </row>
    <row r="32" spans="1:17" s="38" customFormat="1" ht="24" x14ac:dyDescent="0.25">
      <c r="A32" s="1">
        <v>25</v>
      </c>
      <c r="B32" s="1" t="s">
        <v>236</v>
      </c>
      <c r="C32" s="1" t="s">
        <v>237</v>
      </c>
      <c r="D32" s="1" t="s">
        <v>238</v>
      </c>
      <c r="E32" s="1" t="s">
        <v>239</v>
      </c>
      <c r="F32" s="11">
        <v>44032</v>
      </c>
      <c r="G32" s="1" t="s">
        <v>241</v>
      </c>
      <c r="H32" s="40">
        <v>15</v>
      </c>
      <c r="I32" s="12">
        <v>4.0999999999999996</v>
      </c>
      <c r="J32" s="12">
        <f t="shared" ref="J32:J38" si="2">I32*H32</f>
        <v>61.499999999999993</v>
      </c>
      <c r="K32" s="76"/>
      <c r="L32" s="77"/>
      <c r="M32" s="39">
        <v>2760</v>
      </c>
      <c r="N32" s="39" t="s">
        <v>252</v>
      </c>
      <c r="O32" s="41"/>
      <c r="P32" s="41"/>
      <c r="Q32" s="41"/>
    </row>
    <row r="33" spans="1:17" s="38" customFormat="1" ht="24" x14ac:dyDescent="0.25">
      <c r="A33" s="1">
        <v>26</v>
      </c>
      <c r="B33" s="1" t="s">
        <v>236</v>
      </c>
      <c r="C33" s="1" t="s">
        <v>237</v>
      </c>
      <c r="D33" s="1" t="s">
        <v>238</v>
      </c>
      <c r="E33" s="1" t="s">
        <v>239</v>
      </c>
      <c r="F33" s="11">
        <v>44032</v>
      </c>
      <c r="G33" s="1" t="s">
        <v>242</v>
      </c>
      <c r="H33" s="40">
        <v>30</v>
      </c>
      <c r="I33" s="12">
        <v>4.5</v>
      </c>
      <c r="J33" s="12">
        <f t="shared" si="2"/>
        <v>135</v>
      </c>
      <c r="K33" s="76"/>
      <c r="L33" s="77"/>
      <c r="M33" s="39">
        <v>2760</v>
      </c>
      <c r="N33" s="39" t="s">
        <v>252</v>
      </c>
      <c r="O33" s="41"/>
      <c r="P33" s="41"/>
      <c r="Q33" s="41"/>
    </row>
    <row r="34" spans="1:17" s="38" customFormat="1" ht="24" x14ac:dyDescent="0.25">
      <c r="A34" s="1">
        <v>27</v>
      </c>
      <c r="B34" s="1" t="s">
        <v>236</v>
      </c>
      <c r="C34" s="1" t="s">
        <v>237</v>
      </c>
      <c r="D34" s="1" t="s">
        <v>238</v>
      </c>
      <c r="E34" s="1" t="s">
        <v>239</v>
      </c>
      <c r="F34" s="11">
        <v>44032</v>
      </c>
      <c r="G34" s="1" t="s">
        <v>243</v>
      </c>
      <c r="H34" s="40">
        <v>15</v>
      </c>
      <c r="I34" s="12">
        <v>4.5</v>
      </c>
      <c r="J34" s="12">
        <f t="shared" si="2"/>
        <v>67.5</v>
      </c>
      <c r="K34" s="76"/>
      <c r="L34" s="77"/>
      <c r="M34" s="39">
        <v>2760</v>
      </c>
      <c r="N34" s="39" t="s">
        <v>252</v>
      </c>
      <c r="O34" s="41"/>
      <c r="P34" s="41"/>
      <c r="Q34" s="41"/>
    </row>
    <row r="35" spans="1:17" s="38" customFormat="1" ht="24" x14ac:dyDescent="0.25">
      <c r="A35" s="20">
        <v>28</v>
      </c>
      <c r="B35" s="1" t="s">
        <v>236</v>
      </c>
      <c r="C35" s="1" t="s">
        <v>237</v>
      </c>
      <c r="D35" s="1" t="s">
        <v>238</v>
      </c>
      <c r="E35" s="1" t="s">
        <v>239</v>
      </c>
      <c r="F35" s="11">
        <v>44032</v>
      </c>
      <c r="G35" s="1" t="s">
        <v>245</v>
      </c>
      <c r="H35" s="40">
        <v>15</v>
      </c>
      <c r="I35" s="12">
        <v>23</v>
      </c>
      <c r="J35" s="12">
        <f t="shared" si="2"/>
        <v>345</v>
      </c>
      <c r="K35" s="76"/>
      <c r="L35" s="77"/>
      <c r="M35" s="39">
        <v>2760</v>
      </c>
      <c r="N35" s="39" t="s">
        <v>252</v>
      </c>
      <c r="O35" s="41"/>
      <c r="P35" s="41"/>
      <c r="Q35" s="41"/>
    </row>
    <row r="36" spans="1:17" s="38" customFormat="1" ht="24" x14ac:dyDescent="0.25">
      <c r="A36" s="1">
        <v>29</v>
      </c>
      <c r="B36" s="1" t="s">
        <v>236</v>
      </c>
      <c r="C36" s="1" t="s">
        <v>237</v>
      </c>
      <c r="D36" s="1" t="s">
        <v>238</v>
      </c>
      <c r="E36" s="1" t="s">
        <v>239</v>
      </c>
      <c r="F36" s="11">
        <v>44032</v>
      </c>
      <c r="G36" s="1" t="s">
        <v>248</v>
      </c>
      <c r="H36" s="40">
        <v>30</v>
      </c>
      <c r="I36" s="12">
        <v>4.4000000000000004</v>
      </c>
      <c r="J36" s="12">
        <f t="shared" si="2"/>
        <v>132</v>
      </c>
      <c r="K36" s="76"/>
      <c r="L36" s="77"/>
      <c r="M36" s="39">
        <v>2760</v>
      </c>
      <c r="N36" s="39" t="s">
        <v>252</v>
      </c>
      <c r="O36" s="41"/>
      <c r="P36" s="41"/>
      <c r="Q36" s="41"/>
    </row>
    <row r="37" spans="1:17" s="38" customFormat="1" ht="24" x14ac:dyDescent="0.25">
      <c r="A37" s="1">
        <v>30</v>
      </c>
      <c r="B37" s="1" t="s">
        <v>236</v>
      </c>
      <c r="C37" s="1" t="s">
        <v>237</v>
      </c>
      <c r="D37" s="1" t="s">
        <v>238</v>
      </c>
      <c r="E37" s="1" t="s">
        <v>239</v>
      </c>
      <c r="F37" s="11">
        <v>44032</v>
      </c>
      <c r="G37" s="1" t="s">
        <v>249</v>
      </c>
      <c r="H37" s="40">
        <v>15</v>
      </c>
      <c r="I37" s="12">
        <v>5.75</v>
      </c>
      <c r="J37" s="12">
        <f t="shared" si="2"/>
        <v>86.25</v>
      </c>
      <c r="K37" s="76"/>
      <c r="L37" s="77"/>
      <c r="M37" s="39">
        <v>2760</v>
      </c>
      <c r="N37" s="39" t="s">
        <v>252</v>
      </c>
      <c r="O37" s="41"/>
      <c r="P37" s="41"/>
      <c r="Q37" s="41"/>
    </row>
    <row r="38" spans="1:17" s="38" customFormat="1" ht="24" x14ac:dyDescent="0.25">
      <c r="A38" s="1">
        <v>31</v>
      </c>
      <c r="B38" s="1" t="s">
        <v>236</v>
      </c>
      <c r="C38" s="1" t="s">
        <v>237</v>
      </c>
      <c r="D38" s="1" t="s">
        <v>238</v>
      </c>
      <c r="E38" s="1" t="s">
        <v>239</v>
      </c>
      <c r="F38" s="11">
        <v>44032</v>
      </c>
      <c r="G38" s="1" t="s">
        <v>250</v>
      </c>
      <c r="H38" s="40">
        <v>30</v>
      </c>
      <c r="I38" s="12">
        <v>117</v>
      </c>
      <c r="J38" s="12">
        <f t="shared" si="2"/>
        <v>3510</v>
      </c>
      <c r="K38" s="78"/>
      <c r="L38" s="79"/>
      <c r="M38" s="39">
        <v>2760</v>
      </c>
      <c r="N38" s="39" t="s">
        <v>252</v>
      </c>
      <c r="O38" s="41"/>
      <c r="P38" s="41"/>
      <c r="Q38" s="41"/>
    </row>
    <row r="39" spans="1:17" s="3" customFormat="1" x14ac:dyDescent="0.25"/>
    <row r="40" spans="1:17" s="3" customFormat="1" x14ac:dyDescent="0.25">
      <c r="J40" s="42">
        <f>SUM(J8:J38)</f>
        <v>82418.549999999988</v>
      </c>
    </row>
    <row r="41" spans="1:17" s="3" customFormat="1" x14ac:dyDescent="0.25">
      <c r="J41" s="42"/>
    </row>
    <row r="42" spans="1:17" s="3" customFormat="1" x14ac:dyDescent="0.25"/>
    <row r="43" spans="1:17" s="3" customFormat="1" x14ac:dyDescent="0.25">
      <c r="I43" s="53" t="s">
        <v>274</v>
      </c>
      <c r="J43" s="51">
        <f>J40-J19</f>
        <v>14918.549999999988</v>
      </c>
    </row>
    <row r="44" spans="1:17" s="3" customFormat="1" x14ac:dyDescent="0.25">
      <c r="I44" s="52" t="s">
        <v>275</v>
      </c>
      <c r="J44" s="42">
        <f>J40-J43</f>
        <v>67500</v>
      </c>
    </row>
    <row r="45" spans="1:17" s="3" customFormat="1" x14ac:dyDescent="0.25"/>
    <row r="46" spans="1:17" s="3" customFormat="1" x14ac:dyDescent="0.25"/>
    <row r="47" spans="1:17" s="3" customFormat="1" x14ac:dyDescent="0.25"/>
    <row r="48" spans="1:1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</sheetData>
  <mergeCells count="5">
    <mergeCell ref="K7:L7"/>
    <mergeCell ref="K8:L18"/>
    <mergeCell ref="K19:L19"/>
    <mergeCell ref="K20:L30"/>
    <mergeCell ref="K31:L38"/>
  </mergeCells>
  <pageMargins left="0.511811024" right="0.511811024" top="0.78740157499999996" bottom="0.78740157499999996" header="0.31496062000000002" footer="0.31496062000000002"/>
  <pageSetup paperSize="9" scale="45" orientation="portrait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7:N38"/>
  <sheetViews>
    <sheetView tabSelected="1" topLeftCell="B1" zoomScaleNormal="100" workbookViewId="0">
      <selection activeCell="C21" sqref="C21:E21"/>
    </sheetView>
  </sheetViews>
  <sheetFormatPr defaultRowHeight="15" x14ac:dyDescent="0.25"/>
  <cols>
    <col min="1" max="1" width="9.140625" style="32"/>
    <col min="2" max="2" width="14.28515625" style="32" bestFit="1" customWidth="1"/>
    <col min="3" max="3" width="9.140625" style="32"/>
    <col min="4" max="4" width="6.7109375" style="32" customWidth="1"/>
    <col min="5" max="5" width="12.7109375" style="32" customWidth="1"/>
    <col min="6" max="6" width="15" style="32" customWidth="1"/>
    <col min="7" max="7" width="13.7109375" style="32" customWidth="1"/>
    <col min="8" max="8" width="24.7109375" style="32" customWidth="1"/>
    <col min="9" max="12" width="9.140625" style="32"/>
    <col min="13" max="13" width="17.5703125" style="32" customWidth="1"/>
    <col min="14" max="16384" width="9.140625" style="32"/>
  </cols>
  <sheetData>
    <row r="7" spans="2:14" x14ac:dyDescent="0.25">
      <c r="B7" s="93" t="s">
        <v>258</v>
      </c>
      <c r="C7" s="93"/>
      <c r="D7" s="93"/>
      <c r="E7" s="93"/>
      <c r="F7" s="104" t="s">
        <v>261</v>
      </c>
      <c r="G7" s="105"/>
      <c r="H7" s="105"/>
      <c r="J7" s="112" t="s">
        <v>267</v>
      </c>
      <c r="K7" s="113"/>
      <c r="L7" s="113"/>
      <c r="M7" s="114"/>
    </row>
    <row r="8" spans="2:14" ht="15" customHeight="1" x14ac:dyDescent="0.25">
      <c r="B8" s="44" t="s">
        <v>259</v>
      </c>
      <c r="C8" s="108">
        <v>466180.22</v>
      </c>
      <c r="D8" s="108"/>
      <c r="E8" s="109"/>
      <c r="F8" s="98" t="s">
        <v>262</v>
      </c>
      <c r="G8" s="99"/>
      <c r="H8" s="99"/>
      <c r="J8" s="115">
        <f>COMPRAS!J116</f>
        <v>333332.95</v>
      </c>
      <c r="K8" s="115"/>
      <c r="L8" s="115"/>
      <c r="M8" s="115"/>
      <c r="N8" s="47"/>
    </row>
    <row r="9" spans="2:14" x14ac:dyDescent="0.25">
      <c r="B9" s="44" t="s">
        <v>260</v>
      </c>
      <c r="C9" s="108">
        <v>466180.22</v>
      </c>
      <c r="D9" s="108"/>
      <c r="E9" s="109"/>
      <c r="F9" s="100"/>
      <c r="G9" s="101"/>
      <c r="H9" s="101"/>
    </row>
    <row r="10" spans="2:14" x14ac:dyDescent="0.25">
      <c r="B10" s="94">
        <f>C8-C9</f>
        <v>0</v>
      </c>
      <c r="C10" s="95"/>
      <c r="D10" s="95"/>
      <c r="E10" s="96"/>
      <c r="F10" s="43"/>
      <c r="G10" s="43"/>
      <c r="H10" s="43"/>
      <c r="J10" s="83" t="s">
        <v>272</v>
      </c>
      <c r="K10" s="83"/>
      <c r="L10" s="83"/>
      <c r="M10" s="83"/>
    </row>
    <row r="11" spans="2:14" x14ac:dyDescent="0.25">
      <c r="B11" s="44" t="s">
        <v>259</v>
      </c>
      <c r="C11" s="106">
        <v>3475</v>
      </c>
      <c r="D11" s="106"/>
      <c r="E11" s="107"/>
      <c r="F11" s="102" t="s">
        <v>263</v>
      </c>
      <c r="G11" s="103"/>
      <c r="H11" s="103"/>
      <c r="J11" s="115">
        <f>PESSOAL!L34</f>
        <v>160874.43</v>
      </c>
      <c r="K11" s="115"/>
      <c r="L11" s="115"/>
      <c r="M11" s="115"/>
    </row>
    <row r="12" spans="2:14" x14ac:dyDescent="0.25">
      <c r="B12" s="44" t="s">
        <v>260</v>
      </c>
      <c r="C12" s="106">
        <v>0</v>
      </c>
      <c r="D12" s="106"/>
      <c r="E12" s="107"/>
      <c r="F12" s="102"/>
      <c r="G12" s="103"/>
      <c r="H12" s="103"/>
      <c r="J12" s="93" t="s">
        <v>268</v>
      </c>
      <c r="K12" s="93"/>
      <c r="L12" s="93"/>
      <c r="M12" s="93"/>
    </row>
    <row r="13" spans="2:14" x14ac:dyDescent="0.25">
      <c r="B13" s="94">
        <f>C11-C12</f>
        <v>3475</v>
      </c>
      <c r="C13" s="94"/>
      <c r="D13" s="94"/>
      <c r="E13" s="97"/>
      <c r="F13" s="43"/>
      <c r="G13" s="43"/>
      <c r="H13" s="43"/>
      <c r="J13" s="115">
        <f>'P. LICITATÓRIOS'!J44</f>
        <v>67500</v>
      </c>
      <c r="K13" s="115"/>
      <c r="L13" s="115"/>
      <c r="M13" s="115"/>
    </row>
    <row r="14" spans="2:14" x14ac:dyDescent="0.25">
      <c r="B14" s="44" t="s">
        <v>259</v>
      </c>
      <c r="C14" s="91">
        <v>663767.28</v>
      </c>
      <c r="D14" s="91"/>
      <c r="E14" s="92"/>
      <c r="F14" s="102" t="s">
        <v>264</v>
      </c>
      <c r="G14" s="103"/>
      <c r="H14" s="103"/>
      <c r="J14" s="83" t="s">
        <v>269</v>
      </c>
      <c r="K14" s="83"/>
      <c r="L14" s="83"/>
      <c r="M14" s="83"/>
    </row>
    <row r="15" spans="2:14" x14ac:dyDescent="0.25">
      <c r="B15" s="44" t="s">
        <v>260</v>
      </c>
      <c r="C15" s="89">
        <v>663767.28</v>
      </c>
      <c r="D15" s="89"/>
      <c r="E15" s="90"/>
      <c r="F15" s="102"/>
      <c r="G15" s="103"/>
      <c r="H15" s="103"/>
      <c r="J15" s="115">
        <f>'P. LICITATÓRIOS'!J43</f>
        <v>14918.549999999988</v>
      </c>
      <c r="K15" s="115"/>
      <c r="L15" s="115"/>
      <c r="M15" s="115"/>
    </row>
    <row r="16" spans="2:14" x14ac:dyDescent="0.25">
      <c r="B16" s="94">
        <f>C14-C15</f>
        <v>0</v>
      </c>
      <c r="C16" s="94"/>
      <c r="D16" s="94"/>
      <c r="E16" s="97"/>
      <c r="F16" s="43"/>
      <c r="G16" s="43"/>
      <c r="H16" s="43"/>
      <c r="J16" s="83" t="s">
        <v>273</v>
      </c>
      <c r="K16" s="83"/>
      <c r="L16" s="83"/>
      <c r="M16" s="83"/>
    </row>
    <row r="17" spans="2:13" ht="15" customHeight="1" x14ac:dyDescent="0.25">
      <c r="B17" s="44" t="s">
        <v>259</v>
      </c>
      <c r="C17" s="110">
        <v>547510.39</v>
      </c>
      <c r="D17" s="110"/>
      <c r="E17" s="111"/>
      <c r="F17" s="100" t="s">
        <v>265</v>
      </c>
      <c r="G17" s="101"/>
      <c r="H17" s="101"/>
      <c r="J17" s="84">
        <f>C14+C17</f>
        <v>1211277.67</v>
      </c>
      <c r="K17" s="85"/>
      <c r="L17" s="85"/>
      <c r="M17" s="85"/>
    </row>
    <row r="18" spans="2:13" x14ac:dyDescent="0.25">
      <c r="B18" s="44" t="s">
        <v>260</v>
      </c>
      <c r="C18" s="110">
        <v>547510.39</v>
      </c>
      <c r="D18" s="110"/>
      <c r="E18" s="111"/>
      <c r="F18" s="100"/>
      <c r="G18" s="101"/>
      <c r="H18" s="101"/>
    </row>
    <row r="19" spans="2:13" x14ac:dyDescent="0.25">
      <c r="B19" s="94">
        <f>C17-C18</f>
        <v>0</v>
      </c>
      <c r="C19" s="94"/>
      <c r="D19" s="94"/>
      <c r="E19" s="97"/>
      <c r="F19" s="43"/>
      <c r="G19" s="43"/>
      <c r="H19" s="43"/>
      <c r="J19" s="118" t="s">
        <v>278</v>
      </c>
      <c r="K19" s="119"/>
      <c r="L19" s="119"/>
      <c r="M19" s="120"/>
    </row>
    <row r="20" spans="2:13" x14ac:dyDescent="0.25">
      <c r="B20" s="44" t="s">
        <v>259</v>
      </c>
      <c r="C20" s="108">
        <v>132235</v>
      </c>
      <c r="D20" s="108"/>
      <c r="E20" s="109"/>
      <c r="F20" s="102" t="s">
        <v>266</v>
      </c>
      <c r="G20" s="103"/>
      <c r="H20" s="103"/>
      <c r="J20" s="121">
        <f>B13+B22</f>
        <v>53358.95</v>
      </c>
      <c r="K20" s="122"/>
      <c r="L20" s="122"/>
      <c r="M20" s="123"/>
    </row>
    <row r="21" spans="2:13" x14ac:dyDescent="0.25">
      <c r="B21" s="44" t="s">
        <v>260</v>
      </c>
      <c r="C21" s="108">
        <v>82351.05</v>
      </c>
      <c r="D21" s="108"/>
      <c r="E21" s="109"/>
      <c r="F21" s="102"/>
      <c r="G21" s="103"/>
      <c r="H21" s="103"/>
      <c r="J21" s="54" t="s">
        <v>279</v>
      </c>
      <c r="K21" s="45"/>
      <c r="L21" s="45"/>
      <c r="M21" s="46"/>
    </row>
    <row r="22" spans="2:13" x14ac:dyDescent="0.25">
      <c r="B22" s="94">
        <f>C20-C21</f>
        <v>49883.95</v>
      </c>
      <c r="C22" s="94"/>
      <c r="D22" s="94"/>
      <c r="E22" s="97"/>
      <c r="F22" s="43"/>
      <c r="G22" s="43"/>
      <c r="H22" s="43"/>
      <c r="J22" s="55" t="s">
        <v>280</v>
      </c>
      <c r="K22" s="56"/>
      <c r="L22" s="56"/>
      <c r="M22" s="57"/>
    </row>
    <row r="23" spans="2:13" x14ac:dyDescent="0.25">
      <c r="B23" s="45"/>
      <c r="C23" s="45"/>
      <c r="D23" s="45"/>
      <c r="E23" s="46"/>
    </row>
    <row r="24" spans="2:13" x14ac:dyDescent="0.25">
      <c r="B24" s="86" t="s">
        <v>271</v>
      </c>
      <c r="C24" s="86"/>
      <c r="D24" s="87">
        <f>C8+C11+C14+C17+C20</f>
        <v>1813167.8900000001</v>
      </c>
      <c r="E24" s="88"/>
      <c r="J24" s="86" t="s">
        <v>276</v>
      </c>
      <c r="K24" s="86"/>
      <c r="L24" s="87">
        <f>J8+J11+J13+J15+J17</f>
        <v>1787903.5999999999</v>
      </c>
      <c r="M24" s="88"/>
    </row>
    <row r="25" spans="2:13" ht="15" customHeight="1" x14ac:dyDescent="0.25">
      <c r="B25" s="48"/>
      <c r="C25" s="48"/>
      <c r="D25" s="49"/>
      <c r="E25" s="50"/>
      <c r="I25" s="82" t="s">
        <v>277</v>
      </c>
      <c r="J25" s="82"/>
      <c r="K25" s="82"/>
      <c r="L25" s="82"/>
      <c r="M25" s="58">
        <f>L24+J20</f>
        <v>1841262.5499999998</v>
      </c>
    </row>
    <row r="26" spans="2:13" x14ac:dyDescent="0.25">
      <c r="B26" s="86" t="s">
        <v>270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 ht="15" customHeight="1" x14ac:dyDescent="0.25">
      <c r="B27" s="116">
        <v>663767.28</v>
      </c>
      <c r="C27" s="116"/>
      <c r="D27" s="116"/>
      <c r="E27" s="116"/>
      <c r="F27" s="117" t="s">
        <v>281</v>
      </c>
      <c r="G27" s="117"/>
      <c r="H27" s="117"/>
      <c r="I27" s="117"/>
      <c r="J27" s="117"/>
      <c r="K27" s="117"/>
      <c r="L27" s="117"/>
      <c r="M27" s="117"/>
    </row>
    <row r="28" spans="2:13" ht="15" customHeight="1" x14ac:dyDescent="0.25">
      <c r="B28" s="116"/>
      <c r="C28" s="116"/>
      <c r="D28" s="116"/>
      <c r="E28" s="116"/>
      <c r="F28" s="117"/>
      <c r="G28" s="117"/>
      <c r="H28" s="117"/>
      <c r="I28" s="117"/>
      <c r="J28" s="117"/>
      <c r="K28" s="117"/>
      <c r="L28" s="117"/>
      <c r="M28" s="117"/>
    </row>
    <row r="29" spans="2:13" ht="15" customHeight="1" x14ac:dyDescent="0.25">
      <c r="B29" s="116"/>
      <c r="C29" s="116"/>
      <c r="D29" s="116"/>
      <c r="E29" s="116"/>
      <c r="F29" s="117"/>
      <c r="G29" s="117"/>
      <c r="H29" s="117"/>
      <c r="I29" s="117"/>
      <c r="J29" s="117"/>
      <c r="K29" s="117"/>
      <c r="L29" s="117"/>
      <c r="M29" s="117"/>
    </row>
    <row r="30" spans="2:13" ht="15" customHeight="1" x14ac:dyDescent="0.25">
      <c r="B30" s="116"/>
      <c r="C30" s="116"/>
      <c r="D30" s="116"/>
      <c r="E30" s="116"/>
      <c r="F30" s="117"/>
      <c r="G30" s="117"/>
      <c r="H30" s="117"/>
      <c r="I30" s="117"/>
      <c r="J30" s="117"/>
      <c r="K30" s="117"/>
      <c r="L30" s="117"/>
      <c r="M30" s="117"/>
    </row>
    <row r="31" spans="2:13" ht="15" customHeight="1" x14ac:dyDescent="0.25">
      <c r="B31" s="116"/>
      <c r="C31" s="116"/>
      <c r="D31" s="116"/>
      <c r="E31" s="116"/>
      <c r="F31" s="117"/>
      <c r="G31" s="117"/>
      <c r="H31" s="117"/>
      <c r="I31" s="117"/>
      <c r="J31" s="117"/>
      <c r="K31" s="117"/>
      <c r="L31" s="117"/>
      <c r="M31" s="117"/>
    </row>
    <row r="32" spans="2:13" x14ac:dyDescent="0.25">
      <c r="B32" s="116"/>
      <c r="C32" s="116"/>
      <c r="D32" s="116"/>
      <c r="E32" s="116"/>
      <c r="F32" s="117"/>
      <c r="G32" s="117"/>
      <c r="H32" s="117"/>
      <c r="I32" s="117"/>
      <c r="J32" s="117"/>
      <c r="K32" s="117"/>
      <c r="L32" s="117"/>
      <c r="M32" s="117"/>
    </row>
    <row r="33" spans="2:13" x14ac:dyDescent="0.25">
      <c r="B33" s="116">
        <v>547510.39</v>
      </c>
      <c r="C33" s="116"/>
      <c r="D33" s="116"/>
      <c r="E33" s="116"/>
      <c r="F33" s="117" t="s">
        <v>281</v>
      </c>
      <c r="G33" s="117"/>
      <c r="H33" s="117"/>
      <c r="I33" s="117"/>
      <c r="J33" s="117"/>
      <c r="K33" s="117"/>
      <c r="L33" s="117"/>
      <c r="M33" s="117"/>
    </row>
    <row r="34" spans="2:13" x14ac:dyDescent="0.25">
      <c r="B34" s="116"/>
      <c r="C34" s="116"/>
      <c r="D34" s="116"/>
      <c r="E34" s="116"/>
      <c r="F34" s="117"/>
      <c r="G34" s="117"/>
      <c r="H34" s="117"/>
      <c r="I34" s="117"/>
      <c r="J34" s="117"/>
      <c r="K34" s="117"/>
      <c r="L34" s="117"/>
      <c r="M34" s="117"/>
    </row>
    <row r="35" spans="2:13" x14ac:dyDescent="0.25">
      <c r="B35" s="116"/>
      <c r="C35" s="116"/>
      <c r="D35" s="116"/>
      <c r="E35" s="116"/>
      <c r="F35" s="117"/>
      <c r="G35" s="117"/>
      <c r="H35" s="117"/>
      <c r="I35" s="117"/>
      <c r="J35" s="117"/>
      <c r="K35" s="117"/>
      <c r="L35" s="117"/>
      <c r="M35" s="117"/>
    </row>
    <row r="36" spans="2:13" x14ac:dyDescent="0.25">
      <c r="B36" s="116"/>
      <c r="C36" s="116"/>
      <c r="D36" s="116"/>
      <c r="E36" s="116"/>
      <c r="F36" s="117"/>
      <c r="G36" s="117"/>
      <c r="H36" s="117"/>
      <c r="I36" s="117"/>
      <c r="J36" s="117"/>
      <c r="K36" s="117"/>
      <c r="L36" s="117"/>
      <c r="M36" s="117"/>
    </row>
    <row r="37" spans="2:13" x14ac:dyDescent="0.25">
      <c r="B37" s="116"/>
      <c r="C37" s="116"/>
      <c r="D37" s="116"/>
      <c r="E37" s="116"/>
      <c r="F37" s="117"/>
      <c r="G37" s="117"/>
      <c r="H37" s="117"/>
      <c r="I37" s="117"/>
      <c r="J37" s="117"/>
      <c r="K37" s="117"/>
      <c r="L37" s="117"/>
      <c r="M37" s="117"/>
    </row>
    <row r="38" spans="2:13" x14ac:dyDescent="0.25">
      <c r="B38" s="116"/>
      <c r="C38" s="116"/>
      <c r="D38" s="116"/>
      <c r="E38" s="116"/>
      <c r="F38" s="117"/>
      <c r="G38" s="117"/>
      <c r="H38" s="117"/>
      <c r="I38" s="117"/>
      <c r="J38" s="117"/>
      <c r="K38" s="117"/>
      <c r="L38" s="117"/>
      <c r="M38" s="117"/>
    </row>
  </sheetData>
  <mergeCells count="44">
    <mergeCell ref="B33:E38"/>
    <mergeCell ref="F33:M38"/>
    <mergeCell ref="J13:M13"/>
    <mergeCell ref="J14:M14"/>
    <mergeCell ref="J15:M15"/>
    <mergeCell ref="B26:M26"/>
    <mergeCell ref="F27:M32"/>
    <mergeCell ref="J19:M19"/>
    <mergeCell ref="J20:M20"/>
    <mergeCell ref="B27:E32"/>
    <mergeCell ref="B13:E13"/>
    <mergeCell ref="B19:E19"/>
    <mergeCell ref="C20:E20"/>
    <mergeCell ref="B16:E16"/>
    <mergeCell ref="J7:M7"/>
    <mergeCell ref="J8:M8"/>
    <mergeCell ref="J10:M10"/>
    <mergeCell ref="J11:M11"/>
    <mergeCell ref="J12:M12"/>
    <mergeCell ref="F7:H7"/>
    <mergeCell ref="C11:E11"/>
    <mergeCell ref="C12:E12"/>
    <mergeCell ref="C8:E8"/>
    <mergeCell ref="C9:E9"/>
    <mergeCell ref="F8:H9"/>
    <mergeCell ref="F11:H12"/>
    <mergeCell ref="F14:H15"/>
    <mergeCell ref="F17:H18"/>
    <mergeCell ref="F20:H21"/>
    <mergeCell ref="C15:E15"/>
    <mergeCell ref="C14:E14"/>
    <mergeCell ref="B24:C24"/>
    <mergeCell ref="D24:E24"/>
    <mergeCell ref="B7:E7"/>
    <mergeCell ref="B10:E10"/>
    <mergeCell ref="B22:E22"/>
    <mergeCell ref="C21:E21"/>
    <mergeCell ref="C17:E17"/>
    <mergeCell ref="C18:E18"/>
    <mergeCell ref="I25:L25"/>
    <mergeCell ref="J16:M16"/>
    <mergeCell ref="J17:M17"/>
    <mergeCell ref="J24:K24"/>
    <mergeCell ref="L24:M24"/>
  </mergeCells>
  <pageMargins left="0.511811024" right="0.511811024" top="0.78740157499999996" bottom="0.78740157499999996" header="0.31496062000000002" footer="0.31496062000000002"/>
  <pageSetup paperSize="9" scale="57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COMPRAS</vt:lpstr>
      <vt:lpstr>PESSOAL</vt:lpstr>
      <vt:lpstr>P. LICITATÓRIOS</vt:lpstr>
      <vt:lpstr>GERAL</vt:lpstr>
      <vt:lpstr>GERAL!Area_de_impressao</vt:lpstr>
      <vt:lpstr>'P. LICITATÓRIOS'!Area_de_impressao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Controle Interno</cp:lastModifiedBy>
  <cp:lastPrinted>2021-06-29T18:07:17Z</cp:lastPrinted>
  <dcterms:created xsi:type="dcterms:W3CDTF">2021-06-24T11:38:50Z</dcterms:created>
  <dcterms:modified xsi:type="dcterms:W3CDTF">2021-06-29T18:49:16Z</dcterms:modified>
</cp:coreProperties>
</file>